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MT\osvětlení\"/>
    </mc:Choice>
  </mc:AlternateContent>
  <xr:revisionPtr revIDLastSave="0" documentId="10_ncr:8100000_{BACED5CE-945C-4599-9C38-38816E4BB40F}" xr6:coauthVersionLast="32" xr6:coauthVersionMax="32" xr10:uidLastSave="{00000000-0000-0000-0000-000000000000}"/>
  <bookViews>
    <workbookView xWindow="0" yWindow="0" windowWidth="21720" windowHeight="12315" activeTab="1" xr2:uid="{00000000-000D-0000-FFFF-FFFF00000000}"/>
  </bookViews>
  <sheets>
    <sheet name="REKAPITULACE" sheetId="4" r:id="rId1"/>
    <sheet name="OSVĚTLENÍ" sheetId="1" r:id="rId2"/>
  </sheets>
  <definedNames>
    <definedName name="ADKM">#REF!</definedName>
    <definedName name="Analog">#REF!</definedName>
    <definedName name="cd">#REF!</definedName>
    <definedName name="CENA_CELKEM">#REF!</definedName>
    <definedName name="d">OSVĚTLENÍ!#REF!</definedName>
    <definedName name="materiál">OSVĚTLENÍ!#REF!</definedName>
    <definedName name="MDKM">#REF!</definedName>
    <definedName name="Monolog">#REF!</definedName>
    <definedName name="montáž">OSVĚTLENÍ!#REF!</definedName>
    <definedName name="_xlnm.Print_Titles" localSheetId="1">OSVĚTLENÍ!$1:$5</definedName>
    <definedName name="_xlnm.Print_Area" localSheetId="0">REKAPITULACE!$A$1:$N$29</definedName>
    <definedName name="Parametry">#REF!</definedName>
    <definedName name="Pocet_Integral">#REF!</definedName>
    <definedName name="Rekapitulace">#REF!</definedName>
    <definedName name="ss">#REF!</definedName>
    <definedName name="sub">OSVĚTLENÍ!#REF!</definedName>
  </definedNames>
  <calcPr calcId="162913"/>
</workbook>
</file>

<file path=xl/calcChain.xml><?xml version="1.0" encoding="utf-8"?>
<calcChain xmlns="http://schemas.openxmlformats.org/spreadsheetml/2006/main">
  <c r="I10" i="1" l="1"/>
  <c r="H61" i="1" l="1"/>
  <c r="I61" i="1"/>
  <c r="I81" i="1" l="1"/>
  <c r="H81" i="1"/>
  <c r="I55" i="1" l="1"/>
  <c r="H55" i="1"/>
  <c r="I60" i="1" l="1"/>
  <c r="H60" i="1"/>
  <c r="I63" i="1"/>
  <c r="I64" i="1"/>
  <c r="H63" i="1"/>
  <c r="H64" i="1"/>
  <c r="I57" i="1"/>
  <c r="I58" i="1"/>
  <c r="I59" i="1"/>
  <c r="H57" i="1"/>
  <c r="H58" i="1"/>
  <c r="H59" i="1"/>
  <c r="I18" i="1"/>
  <c r="I19" i="1"/>
  <c r="I20" i="1"/>
  <c r="I21" i="1"/>
  <c r="H15" i="1"/>
  <c r="H16" i="1"/>
  <c r="H18" i="1"/>
  <c r="H19" i="1"/>
  <c r="H20" i="1"/>
  <c r="H21" i="1"/>
  <c r="I16" i="1"/>
  <c r="I15" i="1"/>
  <c r="I11" i="1" l="1"/>
  <c r="H11" i="1"/>
  <c r="H10" i="1"/>
  <c r="I31" i="1" l="1"/>
  <c r="H31" i="1"/>
  <c r="H52" i="1" l="1"/>
  <c r="I52" i="1"/>
  <c r="H53" i="1"/>
  <c r="I53" i="1"/>
  <c r="H54" i="1"/>
  <c r="I54" i="1"/>
  <c r="B9" i="1"/>
  <c r="B10" i="1" s="1"/>
  <c r="B11" i="1" s="1"/>
  <c r="B12" i="1" s="1"/>
  <c r="B13" i="1" s="1"/>
  <c r="B14" i="1" s="1"/>
  <c r="H35" i="1"/>
  <c r="I35" i="1"/>
  <c r="I34" i="1"/>
  <c r="H34" i="1"/>
  <c r="I33" i="1"/>
  <c r="H33" i="1"/>
  <c r="I32" i="1"/>
  <c r="H32" i="1"/>
  <c r="I24" i="1"/>
  <c r="I25" i="1"/>
  <c r="I26" i="1"/>
  <c r="H26" i="1"/>
  <c r="H25" i="1"/>
  <c r="H24" i="1"/>
  <c r="H9" i="1"/>
  <c r="I9" i="1"/>
  <c r="H12" i="1"/>
  <c r="I12" i="1"/>
  <c r="H13" i="1"/>
  <c r="I13" i="1"/>
  <c r="B24" i="1" l="1"/>
  <c r="B25" i="1" s="1"/>
  <c r="B26" i="1" s="1"/>
  <c r="B28" i="1" s="1"/>
  <c r="B29" i="1" s="1"/>
  <c r="B30" i="1" s="1"/>
  <c r="B31" i="1" s="1"/>
  <c r="B32" i="1" s="1"/>
  <c r="B33" i="1" s="1"/>
  <c r="B34" i="1" s="1"/>
  <c r="B35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15" i="1"/>
  <c r="B16" i="1" s="1"/>
  <c r="H46" i="1"/>
  <c r="H45" i="1"/>
  <c r="I46" i="1"/>
  <c r="I45" i="1"/>
  <c r="H68" i="1"/>
  <c r="I68" i="1"/>
  <c r="H69" i="1"/>
  <c r="I69" i="1"/>
  <c r="H70" i="1"/>
  <c r="I70" i="1"/>
  <c r="H50" i="1"/>
  <c r="I50" i="1"/>
  <c r="H67" i="1"/>
  <c r="I67" i="1"/>
  <c r="H76" i="1"/>
  <c r="I76" i="1"/>
  <c r="H75" i="1"/>
  <c r="I75" i="1"/>
  <c r="H77" i="1"/>
  <c r="I77" i="1"/>
  <c r="H74" i="1"/>
  <c r="I74" i="1"/>
  <c r="H78" i="1"/>
  <c r="I78" i="1"/>
  <c r="H37" i="1"/>
  <c r="I37" i="1"/>
  <c r="H79" i="1"/>
  <c r="I79" i="1"/>
  <c r="H72" i="1"/>
  <c r="I72" i="1"/>
  <c r="H41" i="1"/>
  <c r="I41" i="1"/>
  <c r="H38" i="1"/>
  <c r="I38" i="1"/>
  <c r="H39" i="1"/>
  <c r="I39" i="1"/>
  <c r="H40" i="1"/>
  <c r="I40" i="1"/>
  <c r="H73" i="1"/>
  <c r="I73" i="1"/>
  <c r="H42" i="1"/>
  <c r="I42" i="1"/>
  <c r="H66" i="1"/>
  <c r="I66" i="1"/>
  <c r="H51" i="1"/>
  <c r="I51" i="1"/>
  <c r="H71" i="1"/>
  <c r="I71" i="1"/>
  <c r="H47" i="1"/>
  <c r="I47" i="1"/>
  <c r="H48" i="1"/>
  <c r="I48" i="1"/>
  <c r="I87" i="1"/>
  <c r="H87" i="1"/>
  <c r="I86" i="1"/>
  <c r="H86" i="1"/>
  <c r="I85" i="1"/>
  <c r="H85" i="1"/>
  <c r="I84" i="1"/>
  <c r="H84" i="1"/>
  <c r="I83" i="1"/>
  <c r="H83" i="1"/>
  <c r="I82" i="1"/>
  <c r="H82" i="1"/>
  <c r="I44" i="1"/>
  <c r="H44" i="1"/>
  <c r="I43" i="1"/>
  <c r="H43" i="1"/>
  <c r="I49" i="1"/>
  <c r="H49" i="1"/>
  <c r="I30" i="1"/>
  <c r="H30" i="1"/>
  <c r="I29" i="1"/>
  <c r="H29" i="1"/>
  <c r="I28" i="1"/>
  <c r="H28" i="1"/>
  <c r="I23" i="1"/>
  <c r="H23" i="1"/>
  <c r="I14" i="1"/>
  <c r="H14" i="1"/>
  <c r="H8" i="1"/>
  <c r="I8" i="1"/>
  <c r="E91" i="1" l="1"/>
  <c r="B53" i="1"/>
  <c r="B54" i="1" s="1"/>
  <c r="B55" i="1" s="1"/>
  <c r="B57" i="1" s="1"/>
  <c r="B58" i="1" s="1"/>
  <c r="B59" i="1" s="1"/>
  <c r="B60" i="1" s="1"/>
  <c r="B61" i="1" s="1"/>
  <c r="B63" i="1" s="1"/>
  <c r="B64" i="1" s="1"/>
  <c r="B66" i="1" s="1"/>
  <c r="B67" i="1" s="1"/>
  <c r="B68" i="1" s="1"/>
  <c r="B69" i="1" s="1"/>
  <c r="B70" i="1" s="1"/>
  <c r="B71" i="1" s="1"/>
  <c r="B72" i="1" s="1"/>
  <c r="E89" i="1"/>
  <c r="E90" i="1" l="1"/>
  <c r="B73" i="1" l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I96" i="1"/>
  <c r="E92" i="1" l="1"/>
  <c r="E93" i="1" l="1"/>
  <c r="E94" i="1" s="1"/>
  <c r="I16" i="4"/>
  <c r="I21" i="4" s="1"/>
  <c r="E100" i="1"/>
</calcChain>
</file>

<file path=xl/sharedStrings.xml><?xml version="1.0" encoding="utf-8"?>
<sst xmlns="http://schemas.openxmlformats.org/spreadsheetml/2006/main" count="228" uniqueCount="146">
  <si>
    <t>Číslo položky</t>
  </si>
  <si>
    <t>Zkrácený popis</t>
  </si>
  <si>
    <t>M.J.</t>
  </si>
  <si>
    <t>Množství</t>
  </si>
  <si>
    <t>Náklady Kč</t>
  </si>
  <si>
    <t>Dodávka</t>
  </si>
  <si>
    <t>Montáž</t>
  </si>
  <si>
    <t xml:space="preserve">Dodávky </t>
  </si>
  <si>
    <t>kus</t>
  </si>
  <si>
    <t>kpl</t>
  </si>
  <si>
    <t>Demontáže</t>
  </si>
  <si>
    <t>m</t>
  </si>
  <si>
    <t>kg</t>
  </si>
  <si>
    <t>m2</t>
  </si>
  <si>
    <t>Ostatní náklady</t>
  </si>
  <si>
    <t>Prováděcí projekt elektro</t>
  </si>
  <si>
    <t>Dokumentace skut. stavu</t>
  </si>
  <si>
    <t>Zkušební a revizní práce</t>
  </si>
  <si>
    <t>Doprava a přesun materiálu</t>
  </si>
  <si>
    <t>Likvidace demontovaného materiálu</t>
  </si>
  <si>
    <t>Rekapitulace</t>
  </si>
  <si>
    <t>Dodávky</t>
  </si>
  <si>
    <t>Ostatní</t>
  </si>
  <si>
    <t>Celkem</t>
  </si>
  <si>
    <t>21% DPH</t>
  </si>
  <si>
    <t>Celkem - včetně DPH</t>
  </si>
  <si>
    <t>POLOŽKY POD ČAROU</t>
  </si>
  <si>
    <t>Celkem včetně ostatních</t>
  </si>
  <si>
    <t>Jednotková cena
v Kč za dodávku</t>
  </si>
  <si>
    <t>Jednotková cena
v Kč za montáž</t>
  </si>
  <si>
    <t>Stavební úpravy v rámci obnovy osvětlení</t>
  </si>
  <si>
    <t>Demontáž  - stávajícího osvětlení vč. kabeláže</t>
  </si>
  <si>
    <t>Kabelový rošt/žlab PERFOROVANÝ (300x100mm), včetně příslušenství (úhelníky,závěsy,spojky,redukce, koncovky,úchytek pro kabeláž,přepážky pro slaboproud apod)</t>
  </si>
  <si>
    <t>Materiál / Montáže</t>
  </si>
  <si>
    <t>Svorka proudová univerzální 2421/1 (pro tahové i netahové spoje)</t>
  </si>
  <si>
    <t>PV 32 - podpěra vedení na železné konstrukce</t>
  </si>
  <si>
    <t>SU - svorka univerzální</t>
  </si>
  <si>
    <t>Páska izolační 15X10MM</t>
  </si>
  <si>
    <t>Pásek vázací CB 250/4,8</t>
  </si>
  <si>
    <t>Šňůra H05VV-F 3G1 bílá</t>
  </si>
  <si>
    <t>Vývodka IP66 PG16</t>
  </si>
  <si>
    <t>Vývodka IP66 PG11</t>
  </si>
  <si>
    <t>Vývodka IP66 PG29</t>
  </si>
  <si>
    <t>Hmoždinka UCX 8X45 natl.</t>
  </si>
  <si>
    <t>Kabel CYKY-J 3x1,5</t>
  </si>
  <si>
    <t>Vodič H07V-K 16 zelenožlutý</t>
  </si>
  <si>
    <t>Spínač koncový BÍLÁ/ČERNÁ</t>
  </si>
  <si>
    <t>Žlab kabelový LHD 40X40</t>
  </si>
  <si>
    <t>Kabel CYKY-J 4x1,5</t>
  </si>
  <si>
    <t>Kabel CYKY-J 5x1,5</t>
  </si>
  <si>
    <t>Rozbočovací krabice IP55 - 80x80x40mm</t>
  </si>
  <si>
    <t>Svorka lustrová mini 5x0,14-4mm2</t>
  </si>
  <si>
    <t>Svorka lustrová mini 3x0,2x4mm2</t>
  </si>
  <si>
    <t>Vývodka IP66 M32</t>
  </si>
  <si>
    <t>Záslepka M16</t>
  </si>
  <si>
    <t>Kabel CYKY-O 2x1,5</t>
  </si>
  <si>
    <t>Ocel pásová pozink. 30x4</t>
  </si>
  <si>
    <t>Svorka SR 02</t>
  </si>
  <si>
    <t>Podpěra vedení PV 44</t>
  </si>
  <si>
    <t xml:space="preserve">Pomocná ocelová konstrukce   </t>
  </si>
  <si>
    <t>Protipožární ucpávky</t>
  </si>
  <si>
    <t xml:space="preserve">Ocelové kotvy </t>
  </si>
  <si>
    <t>Ostatní pomocný a úchytový materiál výše nespecifikovaný</t>
  </si>
  <si>
    <t>Zvedací plošina pro montáž nosných systémů, žlabů, světel a kabelů (4-10m)</t>
  </si>
  <si>
    <t>m3</t>
  </si>
  <si>
    <t>Lešení prostorové v hale - prostorové</t>
  </si>
  <si>
    <t>hod.</t>
  </si>
  <si>
    <t>Demontáž  - stávajícího nosného systému pro osvětlení</t>
  </si>
  <si>
    <t>Roztřídění demontovaného materiálu do přistavených kontejnerů</t>
  </si>
  <si>
    <t>Demontáž  - souvisejících skutečností (lišty, úchyty atd.)</t>
  </si>
  <si>
    <t>Lešení pojízdné prostorové 1,5-10m</t>
  </si>
  <si>
    <t>Krycí plachty s oky 120g/1m2</t>
  </si>
  <si>
    <t>ks</t>
  </si>
  <si>
    <t>Výzbroj patrových rozvodnic</t>
  </si>
  <si>
    <t xml:space="preserve">Akce : Nový areál S.O.K. stavební                                Průmyslová zóna Hrotovická 162                                                  Střítež, Třebíč 1, 674 01
</t>
  </si>
  <si>
    <t>Revitalizace budovy č. IV BMT Medical Technology</t>
  </si>
  <si>
    <t xml:space="preserve">Investor : </t>
  </si>
  <si>
    <t>CELKEM :</t>
  </si>
  <si>
    <t>bez DPH</t>
  </si>
  <si>
    <t xml:space="preserve">                                                                                              </t>
  </si>
  <si>
    <t>SILNOPROUDÁ ELEKTROINSTALACE - OSVĚTLENÍ</t>
  </si>
  <si>
    <t>BMT Medical Technology s.r.o. Cejl 157/50, Zábrdovice, 602 00 Brno</t>
  </si>
  <si>
    <t>741 31-0001</t>
  </si>
  <si>
    <t>741 12-0301</t>
  </si>
  <si>
    <t>741 12-2611</t>
  </si>
  <si>
    <t>740 37-2151</t>
  </si>
  <si>
    <t>750 91-0415</t>
  </si>
  <si>
    <t>741 12-2602</t>
  </si>
  <si>
    <t>740 37-2111</t>
  </si>
  <si>
    <t>740 37-1021</t>
  </si>
  <si>
    <t>740 37-1031</t>
  </si>
  <si>
    <t>740 37-2013</t>
  </si>
  <si>
    <t>740 37-2152</t>
  </si>
  <si>
    <t>740 37-0101</t>
  </si>
  <si>
    <t>741 12-2621</t>
  </si>
  <si>
    <t>741 12-2641</t>
  </si>
  <si>
    <t>741 31-0021</t>
  </si>
  <si>
    <t>741 31-0022</t>
  </si>
  <si>
    <t>741 31-0011</t>
  </si>
  <si>
    <t>741 31-0031</t>
  </si>
  <si>
    <t>741 31-0041</t>
  </si>
  <si>
    <t>741 31-0042</t>
  </si>
  <si>
    <t>741 31-0043</t>
  </si>
  <si>
    <t>741 31-0002</t>
  </si>
  <si>
    <t>741 41-0001</t>
  </si>
  <si>
    <t>741 42-0021</t>
  </si>
  <si>
    <t>741 92-0032</t>
  </si>
  <si>
    <t>741 11-2111</t>
  </si>
  <si>
    <t>741 31-1033</t>
  </si>
  <si>
    <t>741 23-1001</t>
  </si>
  <si>
    <t>741 11-0511</t>
  </si>
  <si>
    <t>210 10-0352</t>
  </si>
  <si>
    <t>210 10-0349</t>
  </si>
  <si>
    <t>210 10-0350</t>
  </si>
  <si>
    <t>210 10-0351</t>
  </si>
  <si>
    <t>210 10-0361</t>
  </si>
  <si>
    <t>ÚRS</t>
  </si>
  <si>
    <t>VYP.  Č.1  POD O. KOMPLET (STROJEK, RÁMEČEK, KLAPKA) - BÍLÁ</t>
  </si>
  <si>
    <t>VYP.  Č.5  POD O. KOMPLET (STROJEK, RÁMEČEK, KLAPKA)- BÍLÁ</t>
  </si>
  <si>
    <t>VYP.  Č.6  POD O. KOMPLET (STROJEK, RÁMEČEK, KLAPKA)- BÍLÁ</t>
  </si>
  <si>
    <t>TLAČÍTKO  POD O. KOMPLET  1/0 BARVA BÍLÁ (OR.DOUTNAVKA)</t>
  </si>
  <si>
    <t xml:space="preserve">ČIDLO SOUMRAKOVÉHO SPÍNAČE </t>
  </si>
  <si>
    <t>Malý axiální ventilátor s doběhem</t>
  </si>
  <si>
    <t>SPÍNAČ   Č.1  NA OMÍTKU  - ŠEDÁ, IP44</t>
  </si>
  <si>
    <t>SPÍNAČ.6  NA OMÍTKU  - ŠEDÁ, IP44</t>
  </si>
  <si>
    <t>SPÍNAČ   Č.5  NA OMÍTKU  - ŠEDÁ, IP44</t>
  </si>
  <si>
    <t>SPÍNAČ.7  NA OMÍTKU  - ŠEDÁ, IP44</t>
  </si>
  <si>
    <t>TLAČÍTKO  NA OMÍTKU  - ŠEDÁ, IP44</t>
  </si>
  <si>
    <t>N1 - Svítidlo nouzové LED 1W LED BASIC IP65 1h , svítící při výpadku, opálový kryt</t>
  </si>
  <si>
    <t>N2 - Svítidlo nouzové LED 1W LED BASIC IP42 1h , svítící při výpadku, opálový kryt</t>
  </si>
  <si>
    <t>N3 - Svítidlo nouzové BASET-N-I-PC-109, 9W 2G7, IP66, 3H DOČAS., EX, PŘIS./ZÁVĚS</t>
  </si>
  <si>
    <t>N4 -  Svítidlo nouzové  1W LED BASIC IP41 1h , svítící při výpadku, stříbrné</t>
  </si>
  <si>
    <t>STANISLAV FIALA</t>
  </si>
  <si>
    <t>Smetanova 7, 693 01 HUSTOPEČE</t>
  </si>
  <si>
    <t>Vypracoval : Zdenka Sůkalová</t>
  </si>
  <si>
    <t>VÝKAZ VÝMĚR</t>
  </si>
  <si>
    <t>V Hustopečích 05/2018</t>
  </si>
  <si>
    <t>EL1 - LED prachotěsné svítidlo</t>
  </si>
  <si>
    <t>EL2 - Vestavné LED svítidlo</t>
  </si>
  <si>
    <t>EL3 - Svítidlo LED</t>
  </si>
  <si>
    <t>EL4 - LED downlight</t>
  </si>
  <si>
    <t>EL5 - LED downlight</t>
  </si>
  <si>
    <t>EL6 - Svítidlo průmyslové do prostředí s nebezpečím výbuchu Ex II 3GD, s modulem LED 2x4000 lm , spektrum 840, nerez. Klipy</t>
  </si>
  <si>
    <t xml:space="preserve">EL7 -Zářivkové svítidlo 1x18W T8 - s vypínačem, Napětí: 230 V Patice: G13 Světelný zdroj: lineární zářivka T8 </t>
  </si>
  <si>
    <t>EL8 - Přisazené, venkovní, stropní nebo nástěnné svítidlo</t>
  </si>
  <si>
    <t>EL9 -Venkovní svítidlo 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</si>
</sst>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\ &quot;Kč&quot;"/>
    <numFmt numFmtId="165" formatCode="#,##0.00\ &quot;Kč&quot;"/>
    <numFmt numFmtId="166" formatCode="#,##0\ &quot;Kč&quot;"/>
  </numFmts>
  <fonts count="3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Helv"/>
      <charset val="204"/>
    </font>
    <font>
      <b/>
      <sz val="12"/>
      <name val="Arial"/>
      <family val="2"/>
      <charset val="238"/>
    </font>
    <font>
      <b/>
      <sz val="14"/>
      <color rgb="FF00206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8"/>
      <color rgb="FF002060"/>
      <name val="Arial"/>
      <family val="2"/>
      <charset val="238"/>
    </font>
    <font>
      <b/>
      <i/>
      <sz val="12"/>
      <color rgb="FF002060"/>
      <name val="Arial"/>
      <family val="2"/>
      <charset val="238"/>
    </font>
    <font>
      <b/>
      <sz val="12"/>
      <color rgb="FF002060"/>
      <name val="Arial"/>
      <family val="2"/>
      <charset val="238"/>
    </font>
    <font>
      <b/>
      <sz val="14"/>
      <color rgb="FF002060"/>
      <name val="Calibri"/>
      <family val="2"/>
      <charset val="238"/>
      <scheme val="minor"/>
    </font>
    <font>
      <sz val="11"/>
      <color rgb="FF002060"/>
      <name val="Arial"/>
      <family val="2"/>
      <charset val="238"/>
    </font>
    <font>
      <sz val="11"/>
      <color rgb="FF002060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sz val="14"/>
      <color rgb="FF00206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name val="Arial CE"/>
      <charset val="238"/>
    </font>
    <font>
      <sz val="15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theme="9" tint="-0.499984740745262"/>
      <name val="Arial"/>
      <family val="2"/>
      <charset val="238"/>
    </font>
    <font>
      <sz val="11"/>
      <color theme="9" tint="-0.49998474074526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7" fillId="0" borderId="0"/>
    <xf numFmtId="0" fontId="8" fillId="0" borderId="0"/>
    <xf numFmtId="0" fontId="27" fillId="0" borderId="0"/>
  </cellStyleXfs>
  <cellXfs count="197">
    <xf numFmtId="0" fontId="0" fillId="0" borderId="0" xfId="0"/>
    <xf numFmtId="0" fontId="8" fillId="0" borderId="1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0" borderId="10" xfId="0" applyFont="1" applyFill="1" applyBorder="1" applyAlignment="1" applyProtection="1">
      <alignment horizontal="left" vertical="center" wrapText="1"/>
    </xf>
    <xf numFmtId="0" fontId="13" fillId="0" borderId="7" xfId="0" applyFont="1" applyFill="1" applyBorder="1" applyAlignment="1" applyProtection="1">
      <alignment horizontal="left" vertical="center"/>
    </xf>
    <xf numFmtId="0" fontId="14" fillId="0" borderId="8" xfId="0" applyFont="1" applyFill="1" applyBorder="1" applyAlignment="1" applyProtection="1">
      <alignment horizontal="left" vertical="center" wrapText="1"/>
    </xf>
    <xf numFmtId="0" fontId="13" fillId="0" borderId="17" xfId="0" applyFont="1" applyFill="1" applyBorder="1" applyAlignment="1" applyProtection="1">
      <alignment horizontal="left" vertical="center"/>
    </xf>
    <xf numFmtId="0" fontId="14" fillId="0" borderId="13" xfId="0" applyFont="1" applyFill="1" applyBorder="1" applyAlignment="1" applyProtection="1">
      <alignment horizontal="left" vertical="center" wrapText="1"/>
    </xf>
    <xf numFmtId="0" fontId="13" fillId="0" borderId="21" xfId="0" applyFont="1" applyFill="1" applyBorder="1" applyAlignment="1" applyProtection="1">
      <alignment horizontal="left" vertical="center"/>
    </xf>
    <xf numFmtId="0" fontId="14" fillId="0" borderId="22" xfId="0" applyFont="1" applyFill="1" applyBorder="1" applyAlignment="1" applyProtection="1">
      <alignment horizontal="left" vertical="center" wrapText="1"/>
    </xf>
    <xf numFmtId="0" fontId="4" fillId="0" borderId="26" xfId="0" applyFont="1" applyFill="1" applyBorder="1" applyAlignment="1" applyProtection="1">
      <alignment horizontal="left" vertical="center"/>
    </xf>
    <xf numFmtId="0" fontId="4" fillId="0" borderId="27" xfId="0" applyFont="1" applyFill="1" applyBorder="1" applyAlignment="1" applyProtection="1">
      <alignment horizontal="left" vertical="center" wrapText="1"/>
    </xf>
    <xf numFmtId="0" fontId="16" fillId="0" borderId="31" xfId="0" applyFont="1" applyFill="1" applyBorder="1" applyAlignment="1" applyProtection="1">
      <alignment horizontal="left" vertical="center"/>
    </xf>
    <xf numFmtId="0" fontId="16" fillId="0" borderId="32" xfId="0" applyFont="1" applyFill="1" applyBorder="1" applyAlignment="1" applyProtection="1">
      <alignment horizontal="left" vertical="center" wrapText="1"/>
    </xf>
    <xf numFmtId="0" fontId="16" fillId="0" borderId="11" xfId="0" applyFont="1" applyFill="1" applyBorder="1" applyAlignment="1" applyProtection="1">
      <alignment horizontal="left" vertical="center"/>
    </xf>
    <xf numFmtId="0" fontId="16" fillId="0" borderId="12" xfId="0" applyFont="1" applyFill="1" applyBorder="1" applyAlignment="1" applyProtection="1">
      <alignment horizontal="left" vertical="center" wrapText="1"/>
    </xf>
    <xf numFmtId="0" fontId="19" fillId="0" borderId="4" xfId="0" applyFont="1" applyFill="1" applyBorder="1" applyAlignment="1" applyProtection="1">
      <alignment horizontal="left" vertical="center"/>
    </xf>
    <xf numFmtId="0" fontId="8" fillId="0" borderId="12" xfId="0" applyFont="1" applyFill="1" applyBorder="1" applyAlignment="1" applyProtection="1">
      <alignment horizontal="left" vertical="center" wrapText="1"/>
    </xf>
    <xf numFmtId="4" fontId="8" fillId="0" borderId="10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0" fontId="0" fillId="0" borderId="10" xfId="0" applyFill="1" applyBorder="1"/>
    <xf numFmtId="164" fontId="25" fillId="0" borderId="10" xfId="0" applyNumberFormat="1" applyFont="1" applyFill="1" applyBorder="1" applyAlignment="1">
      <alignment horizontal="right"/>
    </xf>
    <xf numFmtId="164" fontId="0" fillId="0" borderId="10" xfId="0" applyNumberFormat="1" applyFill="1" applyBorder="1" applyAlignment="1">
      <alignment horizontal="right"/>
    </xf>
    <xf numFmtId="164" fontId="8" fillId="0" borderId="10" xfId="2" applyNumberFormat="1" applyFont="1" applyFill="1" applyBorder="1" applyAlignment="1">
      <alignment horizontal="right" vertical="center"/>
    </xf>
    <xf numFmtId="164" fontId="0" fillId="0" borderId="10" xfId="0" applyNumberFormat="1" applyFill="1" applyBorder="1" applyAlignment="1">
      <alignment horizontal="right" vertical="top"/>
    </xf>
    <xf numFmtId="0" fontId="0" fillId="0" borderId="0" xfId="0" applyFill="1" applyBorder="1"/>
    <xf numFmtId="1" fontId="3" fillId="0" borderId="1" xfId="3" applyNumberFormat="1" applyFont="1" applyFill="1" applyBorder="1" applyAlignment="1">
      <alignment vertical="center"/>
    </xf>
    <xf numFmtId="0" fontId="0" fillId="0" borderId="0" xfId="0" applyFill="1"/>
    <xf numFmtId="0" fontId="7" fillId="0" borderId="12" xfId="0" applyFont="1" applyFill="1" applyBorder="1" applyAlignment="1">
      <alignment horizontal="center"/>
    </xf>
    <xf numFmtId="0" fontId="8" fillId="0" borderId="3" xfId="0" applyFont="1" applyFill="1" applyBorder="1"/>
    <xf numFmtId="0" fontId="9" fillId="0" borderId="0" xfId="0" applyFont="1" applyFill="1" applyBorder="1"/>
    <xf numFmtId="0" fontId="8" fillId="0" borderId="0" xfId="0" applyFont="1" applyFill="1" applyBorder="1"/>
    <xf numFmtId="4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0" fontId="8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center" vertical="center"/>
    </xf>
    <xf numFmtId="4" fontId="8" fillId="0" borderId="8" xfId="1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right" vertical="center"/>
    </xf>
    <xf numFmtId="42" fontId="10" fillId="0" borderId="8" xfId="0" applyNumberFormat="1" applyFont="1" applyFill="1" applyBorder="1" applyAlignment="1">
      <alignment vertical="center"/>
    </xf>
    <xf numFmtId="0" fontId="20" fillId="0" borderId="0" xfId="0" applyFont="1" applyFill="1"/>
    <xf numFmtId="0" fontId="8" fillId="0" borderId="9" xfId="0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 applyProtection="1">
      <alignment horizontal="center" vertical="center"/>
    </xf>
    <xf numFmtId="164" fontId="8" fillId="0" borderId="10" xfId="2" applyNumberFormat="1" applyFont="1" applyFill="1" applyBorder="1" applyAlignment="1">
      <alignment vertical="center"/>
    </xf>
    <xf numFmtId="0" fontId="6" fillId="0" borderId="10" xfId="0" applyFont="1" applyFill="1" applyBorder="1" applyAlignment="1">
      <alignment horizontal="center" vertical="center"/>
    </xf>
    <xf numFmtId="0" fontId="22" fillId="0" borderId="10" xfId="0" applyFont="1" applyFill="1" applyBorder="1"/>
    <xf numFmtId="0" fontId="5" fillId="0" borderId="10" xfId="0" applyFont="1" applyFill="1" applyBorder="1" applyAlignment="1">
      <alignment vertical="center" wrapText="1"/>
    </xf>
    <xf numFmtId="164" fontId="6" fillId="0" borderId="10" xfId="2" applyNumberFormat="1" applyFont="1" applyFill="1" applyBorder="1" applyAlignment="1">
      <alignment horizontal="right" vertical="center"/>
    </xf>
    <xf numFmtId="0" fontId="21" fillId="0" borderId="0" xfId="0" applyFont="1" applyFill="1"/>
    <xf numFmtId="0" fontId="5" fillId="0" borderId="10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 wrapText="1"/>
    </xf>
    <xf numFmtId="164" fontId="8" fillId="0" borderId="10" xfId="0" applyNumberFormat="1" applyFont="1" applyFill="1" applyBorder="1" applyAlignment="1">
      <alignment horizontal="right" vertical="center"/>
    </xf>
    <xf numFmtId="164" fontId="8" fillId="0" borderId="10" xfId="0" applyNumberFormat="1" applyFont="1" applyFill="1" applyBorder="1" applyAlignment="1">
      <alignment vertical="center"/>
    </xf>
    <xf numFmtId="4" fontId="22" fillId="0" borderId="10" xfId="0" applyNumberFormat="1" applyFont="1" applyFill="1" applyBorder="1" applyAlignment="1">
      <alignment horizontal="center"/>
    </xf>
    <xf numFmtId="0" fontId="0" fillId="0" borderId="10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vertical="center" wrapText="1"/>
    </xf>
    <xf numFmtId="0" fontId="20" fillId="0" borderId="10" xfId="0" applyFont="1" applyFill="1" applyBorder="1"/>
    <xf numFmtId="0" fontId="26" fillId="0" borderId="10" xfId="0" applyFont="1" applyFill="1" applyBorder="1" applyAlignment="1">
      <alignment vertical="center" wrapText="1"/>
    </xf>
    <xf numFmtId="164" fontId="10" fillId="0" borderId="10" xfId="0" applyNumberFormat="1" applyFont="1" applyFill="1" applyBorder="1" applyAlignment="1">
      <alignment vertical="center"/>
    </xf>
    <xf numFmtId="0" fontId="5" fillId="0" borderId="12" xfId="0" applyFont="1" applyFill="1" applyBorder="1" applyAlignment="1">
      <alignment horizontal="center" vertical="center"/>
    </xf>
    <xf numFmtId="4" fontId="5" fillId="0" borderId="12" xfId="1" applyNumberFormat="1" applyFont="1" applyFill="1" applyBorder="1" applyAlignment="1" applyProtection="1">
      <alignment horizontal="center" vertical="center"/>
    </xf>
    <xf numFmtId="164" fontId="8" fillId="0" borderId="12" xfId="2" applyNumberFormat="1" applyFont="1" applyFill="1" applyBorder="1" applyAlignment="1">
      <alignment horizontal="right" vertical="center"/>
    </xf>
    <xf numFmtId="164" fontId="8" fillId="0" borderId="12" xfId="2" applyNumberFormat="1" applyFont="1" applyFill="1" applyBorder="1" applyAlignment="1">
      <alignment vertical="center"/>
    </xf>
    <xf numFmtId="0" fontId="12" fillId="0" borderId="4" xfId="0" applyFont="1" applyFill="1" applyBorder="1" applyAlignment="1" applyProtection="1">
      <alignment horizontal="left" vertical="center"/>
    </xf>
    <xf numFmtId="0" fontId="4" fillId="0" borderId="5" xfId="0" applyFont="1" applyFill="1" applyBorder="1" applyAlignment="1" applyProtection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4" fontId="5" fillId="0" borderId="5" xfId="1" applyNumberFormat="1" applyFont="1" applyFill="1" applyBorder="1" applyAlignment="1" applyProtection="1">
      <alignment horizontal="center" vertical="center"/>
    </xf>
    <xf numFmtId="44" fontId="8" fillId="0" borderId="5" xfId="2" applyFont="1" applyFill="1" applyBorder="1" applyAlignment="1">
      <alignment horizontal="right" vertical="center"/>
    </xf>
    <xf numFmtId="44" fontId="8" fillId="0" borderId="5" xfId="2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18" fillId="0" borderId="41" xfId="0" applyFont="1" applyFill="1" applyBorder="1" applyAlignment="1">
      <alignment vertical="center"/>
    </xf>
    <xf numFmtId="0" fontId="11" fillId="0" borderId="42" xfId="0" applyFont="1" applyFill="1" applyBorder="1" applyAlignment="1">
      <alignment vertical="center" wrapText="1"/>
    </xf>
    <xf numFmtId="0" fontId="18" fillId="0" borderId="42" xfId="0" applyFont="1" applyFill="1" applyBorder="1" applyAlignment="1">
      <alignment horizontal="center" vertical="center"/>
    </xf>
    <xf numFmtId="4" fontId="18" fillId="0" borderId="42" xfId="1" applyNumberFormat="1" applyFont="1" applyFill="1" applyBorder="1" applyAlignment="1">
      <alignment horizontal="center" vertical="center"/>
    </xf>
    <xf numFmtId="44" fontId="18" fillId="0" borderId="42" xfId="2" applyFont="1" applyFill="1" applyBorder="1" applyAlignment="1">
      <alignment horizontal="right" vertical="center"/>
    </xf>
    <xf numFmtId="42" fontId="11" fillId="0" borderId="42" xfId="0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 wrapText="1"/>
    </xf>
    <xf numFmtId="44" fontId="8" fillId="0" borderId="10" xfId="2" applyFont="1" applyFill="1" applyBorder="1" applyAlignment="1">
      <alignment horizontal="right" vertical="center"/>
    </xf>
    <xf numFmtId="44" fontId="8" fillId="0" borderId="10" xfId="2" applyFont="1" applyFill="1" applyBorder="1" applyAlignment="1">
      <alignment vertical="center"/>
    </xf>
    <xf numFmtId="0" fontId="0" fillId="0" borderId="36" xfId="0" applyFill="1" applyBorder="1"/>
    <xf numFmtId="0" fontId="0" fillId="0" borderId="37" xfId="0" applyFill="1" applyBorder="1"/>
    <xf numFmtId="4" fontId="23" fillId="0" borderId="37" xfId="0" applyNumberFormat="1" applyFont="1" applyFill="1" applyBorder="1" applyAlignment="1">
      <alignment horizontal="center"/>
    </xf>
    <xf numFmtId="0" fontId="0" fillId="0" borderId="37" xfId="0" applyFill="1" applyBorder="1" applyAlignment="1">
      <alignment horizontal="right"/>
    </xf>
    <xf numFmtId="0" fontId="0" fillId="0" borderId="5" xfId="0" applyFont="1" applyFill="1" applyBorder="1"/>
    <xf numFmtId="0" fontId="5" fillId="0" borderId="0" xfId="4" applyFont="1"/>
    <xf numFmtId="0" fontId="21" fillId="0" borderId="0" xfId="4" applyFont="1"/>
    <xf numFmtId="0" fontId="27" fillId="0" borderId="0" xfId="4"/>
    <xf numFmtId="0" fontId="29" fillId="0" borderId="0" xfId="4" applyFont="1" applyAlignment="1">
      <alignment vertical="top" wrapText="1"/>
    </xf>
    <xf numFmtId="0" fontId="29" fillId="0" borderId="0" xfId="4" applyFont="1" applyAlignment="1">
      <alignment horizontal="left" vertical="top" wrapText="1"/>
    </xf>
    <xf numFmtId="0" fontId="30" fillId="0" borderId="0" xfId="4" applyFont="1" applyAlignment="1">
      <alignment vertical="top" wrapText="1"/>
    </xf>
    <xf numFmtId="0" fontId="5" fillId="0" borderId="5" xfId="4" applyFont="1" applyBorder="1"/>
    <xf numFmtId="0" fontId="27" fillId="0" borderId="5" xfId="4" applyBorder="1"/>
    <xf numFmtId="0" fontId="27" fillId="0" borderId="0" xfId="4" applyBorder="1"/>
    <xf numFmtId="164" fontId="27" fillId="0" borderId="0" xfId="4" applyNumberFormat="1"/>
    <xf numFmtId="164" fontId="27" fillId="0" borderId="0" xfId="4" applyNumberFormat="1" applyBorder="1"/>
    <xf numFmtId="164" fontId="5" fillId="0" borderId="0" xfId="4" applyNumberFormat="1" applyFont="1" applyAlignment="1">
      <alignment horizontal="right"/>
    </xf>
    <xf numFmtId="0" fontId="5" fillId="0" borderId="19" xfId="4" applyFont="1" applyBorder="1"/>
    <xf numFmtId="0" fontId="31" fillId="0" borderId="19" xfId="5" applyFont="1" applyBorder="1" applyAlignment="1" applyProtection="1">
      <alignment vertical="center"/>
      <protection locked="0"/>
    </xf>
    <xf numFmtId="0" fontId="21" fillId="0" borderId="19" xfId="4" applyFont="1" applyBorder="1"/>
    <xf numFmtId="165" fontId="21" fillId="0" borderId="19" xfId="4" applyNumberFormat="1" applyFont="1" applyBorder="1" applyAlignment="1">
      <alignment horizontal="right"/>
    </xf>
    <xf numFmtId="0" fontId="21" fillId="0" borderId="19" xfId="4" applyFont="1" applyBorder="1" applyAlignment="1">
      <alignment horizontal="center"/>
    </xf>
    <xf numFmtId="0" fontId="27" fillId="0" borderId="19" xfId="4" applyBorder="1"/>
    <xf numFmtId="0" fontId="29" fillId="0" borderId="0" xfId="4" applyFont="1" applyAlignment="1">
      <alignment horizontal="left"/>
    </xf>
    <xf numFmtId="0" fontId="29" fillId="0" borderId="0" xfId="4" applyFont="1" applyAlignment="1">
      <alignment horizontal="right"/>
    </xf>
    <xf numFmtId="0" fontId="21" fillId="0" borderId="0" xfId="6" applyFont="1"/>
    <xf numFmtId="0" fontId="7" fillId="0" borderId="45" xfId="0" applyFont="1" applyFill="1" applyBorder="1" applyAlignment="1">
      <alignment horizontal="center"/>
    </xf>
    <xf numFmtId="0" fontId="8" fillId="0" borderId="46" xfId="0" applyFont="1" applyFill="1" applyBorder="1"/>
    <xf numFmtId="42" fontId="10" fillId="0" borderId="43" xfId="0" applyNumberFormat="1" applyFont="1" applyFill="1" applyBorder="1" applyAlignment="1">
      <alignment vertical="center"/>
    </xf>
    <xf numFmtId="164" fontId="8" fillId="0" borderId="44" xfId="2" applyNumberFormat="1" applyFont="1" applyFill="1" applyBorder="1" applyAlignment="1">
      <alignment vertical="center"/>
    </xf>
    <xf numFmtId="164" fontId="10" fillId="0" borderId="44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 wrapText="1"/>
    </xf>
    <xf numFmtId="164" fontId="8" fillId="0" borderId="45" xfId="2" applyNumberFormat="1" applyFont="1" applyFill="1" applyBorder="1" applyAlignment="1">
      <alignment vertical="center"/>
    </xf>
    <xf numFmtId="44" fontId="8" fillId="0" borderId="6" xfId="2" applyFont="1" applyFill="1" applyBorder="1" applyAlignment="1">
      <alignment vertical="center"/>
    </xf>
    <xf numFmtId="44" fontId="8" fillId="0" borderId="43" xfId="2" applyFont="1" applyFill="1" applyBorder="1" applyAlignment="1">
      <alignment vertical="center"/>
    </xf>
    <xf numFmtId="44" fontId="8" fillId="0" borderId="47" xfId="2" applyFont="1" applyFill="1" applyBorder="1" applyAlignment="1">
      <alignment vertical="center"/>
    </xf>
    <xf numFmtId="44" fontId="8" fillId="0" borderId="48" xfId="2" applyFont="1" applyFill="1" applyBorder="1" applyAlignment="1">
      <alignment vertical="center"/>
    </xf>
    <xf numFmtId="44" fontId="8" fillId="0" borderId="49" xfId="2" applyFont="1" applyFill="1" applyBorder="1" applyAlignment="1">
      <alignment vertical="center"/>
    </xf>
    <xf numFmtId="44" fontId="8" fillId="0" borderId="45" xfId="2" applyFont="1" applyFill="1" applyBorder="1" applyAlignment="1">
      <alignment vertical="center"/>
    </xf>
    <xf numFmtId="0" fontId="0" fillId="0" borderId="3" xfId="0" applyFill="1" applyBorder="1"/>
    <xf numFmtId="0" fontId="0" fillId="0" borderId="46" xfId="0" applyFill="1" applyBorder="1"/>
    <xf numFmtId="42" fontId="11" fillId="0" borderId="50" xfId="0" applyNumberFormat="1" applyFont="1" applyFill="1" applyBorder="1" applyAlignment="1">
      <alignment vertical="center"/>
    </xf>
    <xf numFmtId="44" fontId="8" fillId="0" borderId="44" xfId="2" applyFont="1" applyFill="1" applyBorder="1" applyAlignment="1">
      <alignment vertical="center"/>
    </xf>
    <xf numFmtId="0" fontId="0" fillId="0" borderId="51" xfId="0" applyFill="1" applyBorder="1"/>
    <xf numFmtId="1" fontId="3" fillId="0" borderId="4" xfId="3" applyNumberFormat="1" applyFont="1" applyFill="1" applyBorder="1" applyAlignment="1">
      <alignment vertical="center"/>
    </xf>
    <xf numFmtId="0" fontId="8" fillId="0" borderId="52" xfId="0" applyFont="1" applyFill="1" applyBorder="1" applyAlignment="1">
      <alignment horizontal="center" vertical="center"/>
    </xf>
    <xf numFmtId="0" fontId="32" fillId="0" borderId="0" xfId="0" applyFont="1" applyFill="1"/>
    <xf numFmtId="0" fontId="20" fillId="0" borderId="0" xfId="0" applyFont="1" applyFill="1" applyBorder="1"/>
    <xf numFmtId="164" fontId="25" fillId="0" borderId="0" xfId="0" applyNumberFormat="1" applyFont="1" applyFill="1" applyBorder="1" applyAlignment="1">
      <alignment horizontal="right"/>
    </xf>
    <xf numFmtId="164" fontId="8" fillId="0" borderId="0" xfId="2" applyNumberFormat="1" applyFont="1" applyFill="1" applyBorder="1" applyAlignment="1">
      <alignment horizontal="right" vertical="center"/>
    </xf>
    <xf numFmtId="49" fontId="33" fillId="0" borderId="0" xfId="0" applyNumberFormat="1" applyFont="1" applyFill="1" applyBorder="1" applyAlignment="1">
      <alignment horizontal="left"/>
    </xf>
    <xf numFmtId="0" fontId="33" fillId="0" borderId="0" xfId="0" applyFont="1" applyFill="1"/>
    <xf numFmtId="49" fontId="33" fillId="0" borderId="0" xfId="0" applyNumberFormat="1" applyFont="1" applyAlignment="1">
      <alignment horizontal="left"/>
    </xf>
    <xf numFmtId="0" fontId="29" fillId="0" borderId="0" xfId="4" applyFont="1" applyAlignment="1">
      <alignment horizontal="left"/>
    </xf>
    <xf numFmtId="0" fontId="29" fillId="0" borderId="0" xfId="4" applyFont="1" applyAlignment="1">
      <alignment horizontal="right"/>
    </xf>
    <xf numFmtId="0" fontId="29" fillId="0" borderId="0" xfId="4" applyFont="1" applyAlignment="1">
      <alignment horizontal="center"/>
    </xf>
    <xf numFmtId="0" fontId="0" fillId="0" borderId="10" xfId="0" applyFill="1" applyBorder="1" applyAlignment="1">
      <alignment wrapText="1"/>
    </xf>
    <xf numFmtId="0" fontId="21" fillId="0" borderId="0" xfId="4" applyFont="1" applyAlignment="1">
      <alignment horizontal="left"/>
    </xf>
    <xf numFmtId="0" fontId="21" fillId="0" borderId="0" xfId="4" applyFont="1" applyAlignment="1">
      <alignment horizontal="right"/>
    </xf>
    <xf numFmtId="165" fontId="29" fillId="0" borderId="0" xfId="4" applyNumberFormat="1" applyFont="1" applyAlignment="1">
      <alignment horizontal="right"/>
    </xf>
    <xf numFmtId="0" fontId="29" fillId="0" borderId="0" xfId="4" applyFont="1" applyAlignment="1">
      <alignment horizontal="center"/>
    </xf>
    <xf numFmtId="165" fontId="5" fillId="0" borderId="0" xfId="4" applyNumberFormat="1" applyFont="1" applyAlignment="1">
      <alignment horizontal="left"/>
    </xf>
    <xf numFmtId="166" fontId="5" fillId="0" borderId="0" xfId="4" applyNumberFormat="1" applyFont="1" applyAlignment="1">
      <alignment horizontal="center"/>
    </xf>
    <xf numFmtId="166" fontId="5" fillId="0" borderId="0" xfId="4" applyNumberFormat="1" applyFont="1" applyAlignment="1">
      <alignment horizontal="right"/>
    </xf>
    <xf numFmtId="164" fontId="5" fillId="0" borderId="0" xfId="4" applyNumberFormat="1" applyFont="1" applyAlignment="1">
      <alignment horizontal="right"/>
    </xf>
    <xf numFmtId="0" fontId="29" fillId="0" borderId="0" xfId="4" applyFont="1" applyAlignment="1">
      <alignment horizontal="left"/>
    </xf>
    <xf numFmtId="0" fontId="29" fillId="0" borderId="0" xfId="4" applyFont="1" applyAlignment="1">
      <alignment horizontal="right"/>
    </xf>
    <xf numFmtId="166" fontId="29" fillId="0" borderId="0" xfId="4" applyNumberFormat="1" applyFont="1" applyAlignment="1">
      <alignment horizontal="right"/>
    </xf>
    <xf numFmtId="0" fontId="28" fillId="0" borderId="0" xfId="4" applyFont="1" applyAlignment="1">
      <alignment horizontal="left" vertical="center"/>
    </xf>
    <xf numFmtId="0" fontId="30" fillId="0" borderId="0" xfId="4" applyFont="1" applyAlignment="1">
      <alignment horizontal="left" vertical="top" wrapText="1"/>
    </xf>
    <xf numFmtId="0" fontId="29" fillId="0" borderId="0" xfId="4" applyFont="1" applyAlignment="1">
      <alignment horizontal="left" vertical="top" wrapText="1"/>
    </xf>
    <xf numFmtId="0" fontId="30" fillId="0" borderId="2" xfId="4" applyFont="1" applyBorder="1" applyAlignment="1">
      <alignment horizontal="left" vertical="top" wrapText="1"/>
    </xf>
    <xf numFmtId="0" fontId="30" fillId="0" borderId="50" xfId="4" applyFont="1" applyBorder="1" applyAlignment="1">
      <alignment horizontal="left" vertical="top" wrapText="1"/>
    </xf>
    <xf numFmtId="0" fontId="30" fillId="0" borderId="5" xfId="4" applyFont="1" applyBorder="1" applyAlignment="1">
      <alignment horizontal="left" vertical="top" wrapText="1"/>
    </xf>
    <xf numFmtId="0" fontId="30" fillId="0" borderId="6" xfId="4" applyFont="1" applyBorder="1" applyAlignment="1">
      <alignment horizontal="left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4" fontId="5" fillId="0" borderId="12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right" vertical="center" wrapText="1"/>
    </xf>
    <xf numFmtId="0" fontId="7" fillId="0" borderId="10" xfId="0" applyFont="1" applyFill="1" applyBorder="1" applyAlignment="1">
      <alignment horizontal="right" vertical="center"/>
    </xf>
    <xf numFmtId="0" fontId="7" fillId="0" borderId="12" xfId="0" applyFont="1" applyFill="1" applyBorder="1" applyAlignment="1">
      <alignment horizontal="right" vertical="center"/>
    </xf>
    <xf numFmtId="42" fontId="16" fillId="0" borderId="18" xfId="1" applyNumberFormat="1" applyFont="1" applyFill="1" applyBorder="1" applyAlignment="1" applyProtection="1">
      <alignment horizontal="center" vertical="center"/>
    </xf>
    <xf numFmtId="42" fontId="17" fillId="0" borderId="19" xfId="0" applyNumberFormat="1" applyFont="1" applyFill="1" applyBorder="1" applyAlignment="1">
      <alignment vertical="center"/>
    </xf>
    <xf numFmtId="42" fontId="17" fillId="0" borderId="20" xfId="0" applyNumberFormat="1" applyFont="1" applyFill="1" applyBorder="1" applyAlignment="1">
      <alignment vertical="center"/>
    </xf>
    <xf numFmtId="42" fontId="16" fillId="0" borderId="33" xfId="1" applyNumberFormat="1" applyFont="1" applyFill="1" applyBorder="1" applyAlignment="1" applyProtection="1">
      <alignment horizontal="center" vertical="center"/>
    </xf>
    <xf numFmtId="42" fontId="17" fillId="0" borderId="34" xfId="0" applyNumberFormat="1" applyFont="1" applyFill="1" applyBorder="1" applyAlignment="1">
      <alignment vertical="center"/>
    </xf>
    <xf numFmtId="42" fontId="17" fillId="0" borderId="35" xfId="0" applyNumberFormat="1" applyFont="1" applyFill="1" applyBorder="1" applyAlignment="1">
      <alignment vertical="center"/>
    </xf>
    <xf numFmtId="42" fontId="19" fillId="0" borderId="5" xfId="1" applyNumberFormat="1" applyFont="1" applyFill="1" applyBorder="1" applyAlignment="1" applyProtection="1">
      <alignment horizontal="center" vertical="center"/>
    </xf>
    <xf numFmtId="42" fontId="19" fillId="0" borderId="6" xfId="1" applyNumberFormat="1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42" fontId="14" fillId="0" borderId="14" xfId="1" applyNumberFormat="1" applyFont="1" applyFill="1" applyBorder="1" applyAlignment="1" applyProtection="1">
      <alignment horizontal="right" vertical="center"/>
    </xf>
    <xf numFmtId="42" fontId="14" fillId="0" borderId="15" xfId="1" applyNumberFormat="1" applyFont="1" applyFill="1" applyBorder="1" applyAlignment="1" applyProtection="1">
      <alignment horizontal="right" vertical="center"/>
    </xf>
    <xf numFmtId="42" fontId="14" fillId="0" borderId="16" xfId="1" applyNumberFormat="1" applyFont="1" applyFill="1" applyBorder="1" applyAlignment="1" applyProtection="1">
      <alignment horizontal="right" vertical="center"/>
    </xf>
    <xf numFmtId="42" fontId="14" fillId="0" borderId="38" xfId="1" applyNumberFormat="1" applyFont="1" applyFill="1" applyBorder="1" applyAlignment="1" applyProtection="1">
      <alignment horizontal="right" vertical="center"/>
    </xf>
    <xf numFmtId="42" fontId="14" fillId="0" borderId="39" xfId="1" applyNumberFormat="1" applyFont="1" applyFill="1" applyBorder="1" applyAlignment="1" applyProtection="1">
      <alignment horizontal="right" vertical="center"/>
    </xf>
    <xf numFmtId="42" fontId="14" fillId="0" borderId="40" xfId="1" applyNumberFormat="1" applyFont="1" applyFill="1" applyBorder="1" applyAlignment="1" applyProtection="1">
      <alignment horizontal="right" vertical="center"/>
    </xf>
    <xf numFmtId="164" fontId="14" fillId="0" borderId="23" xfId="1" applyNumberFormat="1" applyFont="1" applyFill="1" applyBorder="1" applyAlignment="1" applyProtection="1">
      <alignment horizontal="right" vertical="center"/>
    </xf>
    <xf numFmtId="42" fontId="14" fillId="0" borderId="24" xfId="1" applyNumberFormat="1" applyFont="1" applyFill="1" applyBorder="1" applyAlignment="1" applyProtection="1">
      <alignment horizontal="right" vertical="center"/>
    </xf>
    <xf numFmtId="42" fontId="14" fillId="0" borderId="25" xfId="1" applyNumberFormat="1" applyFont="1" applyFill="1" applyBorder="1" applyAlignment="1" applyProtection="1">
      <alignment horizontal="right" vertical="center"/>
    </xf>
    <xf numFmtId="42" fontId="4" fillId="0" borderId="28" xfId="1" applyNumberFormat="1" applyFont="1" applyFill="1" applyBorder="1" applyAlignment="1" applyProtection="1">
      <alignment horizontal="center" vertical="center"/>
    </xf>
    <xf numFmtId="42" fontId="15" fillId="0" borderId="29" xfId="0" applyNumberFormat="1" applyFont="1" applyFill="1" applyBorder="1" applyAlignment="1">
      <alignment vertical="center"/>
    </xf>
    <xf numFmtId="42" fontId="15" fillId="0" borderId="30" xfId="0" applyNumberFormat="1" applyFont="1" applyFill="1" applyBorder="1" applyAlignment="1">
      <alignment vertical="center"/>
    </xf>
  </cellXfs>
  <cellStyles count="7">
    <cellStyle name="Čárka" xfId="1" builtinId="3"/>
    <cellStyle name="Měna" xfId="2" builtinId="4"/>
    <cellStyle name="Normální" xfId="0" builtinId="0"/>
    <cellStyle name="normální_ECK Kladno_Úpravy zařízení pro prodej rozvodny EL1_interní_v1" xfId="3" xr:uid="{00000000-0005-0000-0000-000003000000}"/>
    <cellStyle name="normální_Rozpočet - 1.etapa" xfId="4" xr:uid="{00000000-0005-0000-0000-000004000000}"/>
    <cellStyle name="normální_Rozpočet TOS Kuřim" xfId="6" xr:uid="{00000000-0005-0000-0000-000005000000}"/>
    <cellStyle name="normální_UPR_UPR_ektro Havárie střechy tělocvičny SOU Břeclav + 6% pro FKB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31751</xdr:colOff>
      <xdr:row>0</xdr:row>
      <xdr:rowOff>76199</xdr:rowOff>
    </xdr:from>
    <xdr:to>
      <xdr:col>13</xdr:col>
      <xdr:colOff>635000</xdr:colOff>
      <xdr:row>1</xdr:row>
      <xdr:rowOff>117601</xdr:rowOff>
    </xdr:to>
    <xdr:pic>
      <xdr:nvPicPr>
        <xdr:cNvPr id="2" name="Picture 1" descr="pase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751" y="76199"/>
          <a:ext cx="9413874" cy="2223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57151</xdr:colOff>
      <xdr:row>27</xdr:row>
      <xdr:rowOff>66674</xdr:rowOff>
    </xdr:from>
    <xdr:to>
      <xdr:col>13</xdr:col>
      <xdr:colOff>635000</xdr:colOff>
      <xdr:row>28</xdr:row>
      <xdr:rowOff>106798</xdr:rowOff>
    </xdr:to>
    <xdr:pic>
      <xdr:nvPicPr>
        <xdr:cNvPr id="3" name="Picture 1" descr="pasek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1" y="4229099"/>
          <a:ext cx="9388474" cy="2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4"/>
  </sheetPr>
  <dimension ref="A3:N30"/>
  <sheetViews>
    <sheetView showWhiteSpace="0" zoomScaleNormal="100" workbookViewId="0">
      <selection activeCell="B28" sqref="B28"/>
    </sheetView>
  </sheetViews>
  <sheetFormatPr defaultColWidth="10.42578125" defaultRowHeight="14.25" customHeight="1"/>
  <cols>
    <col min="1" max="1" width="5.42578125" style="94" customWidth="1"/>
    <col min="2" max="5" width="8.7109375" style="94" customWidth="1"/>
    <col min="6" max="6" width="28.42578125" style="94" customWidth="1"/>
    <col min="7" max="7" width="4.42578125" style="94" customWidth="1"/>
    <col min="8" max="11" width="8.7109375" style="94" customWidth="1"/>
    <col min="12" max="12" width="13.7109375" style="94" bestFit="1" customWidth="1"/>
    <col min="13" max="256" width="10.42578125" style="94"/>
    <col min="257" max="257" width="5.42578125" style="94" customWidth="1"/>
    <col min="258" max="267" width="8.7109375" style="94" customWidth="1"/>
    <col min="268" max="512" width="10.42578125" style="94"/>
    <col min="513" max="513" width="5.42578125" style="94" customWidth="1"/>
    <col min="514" max="523" width="8.7109375" style="94" customWidth="1"/>
    <col min="524" max="768" width="10.42578125" style="94"/>
    <col min="769" max="769" width="5.42578125" style="94" customWidth="1"/>
    <col min="770" max="779" width="8.7109375" style="94" customWidth="1"/>
    <col min="780" max="1024" width="10.42578125" style="94"/>
    <col min="1025" max="1025" width="5.42578125" style="94" customWidth="1"/>
    <col min="1026" max="1035" width="8.7109375" style="94" customWidth="1"/>
    <col min="1036" max="1280" width="10.42578125" style="94"/>
    <col min="1281" max="1281" width="5.42578125" style="94" customWidth="1"/>
    <col min="1282" max="1291" width="8.7109375" style="94" customWidth="1"/>
    <col min="1292" max="1536" width="10.42578125" style="94"/>
    <col min="1537" max="1537" width="5.42578125" style="94" customWidth="1"/>
    <col min="1538" max="1547" width="8.7109375" style="94" customWidth="1"/>
    <col min="1548" max="1792" width="10.42578125" style="94"/>
    <col min="1793" max="1793" width="5.42578125" style="94" customWidth="1"/>
    <col min="1794" max="1803" width="8.7109375" style="94" customWidth="1"/>
    <col min="1804" max="2048" width="10.42578125" style="94"/>
    <col min="2049" max="2049" width="5.42578125" style="94" customWidth="1"/>
    <col min="2050" max="2059" width="8.7109375" style="94" customWidth="1"/>
    <col min="2060" max="2304" width="10.42578125" style="94"/>
    <col min="2305" max="2305" width="5.42578125" style="94" customWidth="1"/>
    <col min="2306" max="2315" width="8.7109375" style="94" customWidth="1"/>
    <col min="2316" max="2560" width="10.42578125" style="94"/>
    <col min="2561" max="2561" width="5.42578125" style="94" customWidth="1"/>
    <col min="2562" max="2571" width="8.7109375" style="94" customWidth="1"/>
    <col min="2572" max="2816" width="10.42578125" style="94"/>
    <col min="2817" max="2817" width="5.42578125" style="94" customWidth="1"/>
    <col min="2818" max="2827" width="8.7109375" style="94" customWidth="1"/>
    <col min="2828" max="3072" width="10.42578125" style="94"/>
    <col min="3073" max="3073" width="5.42578125" style="94" customWidth="1"/>
    <col min="3074" max="3083" width="8.7109375" style="94" customWidth="1"/>
    <col min="3084" max="3328" width="10.42578125" style="94"/>
    <col min="3329" max="3329" width="5.42578125" style="94" customWidth="1"/>
    <col min="3330" max="3339" width="8.7109375" style="94" customWidth="1"/>
    <col min="3340" max="3584" width="10.42578125" style="94"/>
    <col min="3585" max="3585" width="5.42578125" style="94" customWidth="1"/>
    <col min="3586" max="3595" width="8.7109375" style="94" customWidth="1"/>
    <col min="3596" max="3840" width="10.42578125" style="94"/>
    <col min="3841" max="3841" width="5.42578125" style="94" customWidth="1"/>
    <col min="3842" max="3851" width="8.7109375" style="94" customWidth="1"/>
    <col min="3852" max="4096" width="10.42578125" style="94"/>
    <col min="4097" max="4097" width="5.42578125" style="94" customWidth="1"/>
    <col min="4098" max="4107" width="8.7109375" style="94" customWidth="1"/>
    <col min="4108" max="4352" width="10.42578125" style="94"/>
    <col min="4353" max="4353" width="5.42578125" style="94" customWidth="1"/>
    <col min="4354" max="4363" width="8.7109375" style="94" customWidth="1"/>
    <col min="4364" max="4608" width="10.42578125" style="94"/>
    <col min="4609" max="4609" width="5.42578125" style="94" customWidth="1"/>
    <col min="4610" max="4619" width="8.7109375" style="94" customWidth="1"/>
    <col min="4620" max="4864" width="10.42578125" style="94"/>
    <col min="4865" max="4865" width="5.42578125" style="94" customWidth="1"/>
    <col min="4866" max="4875" width="8.7109375" style="94" customWidth="1"/>
    <col min="4876" max="5120" width="10.42578125" style="94"/>
    <col min="5121" max="5121" width="5.42578125" style="94" customWidth="1"/>
    <col min="5122" max="5131" width="8.7109375" style="94" customWidth="1"/>
    <col min="5132" max="5376" width="10.42578125" style="94"/>
    <col min="5377" max="5377" width="5.42578125" style="94" customWidth="1"/>
    <col min="5378" max="5387" width="8.7109375" style="94" customWidth="1"/>
    <col min="5388" max="5632" width="10.42578125" style="94"/>
    <col min="5633" max="5633" width="5.42578125" style="94" customWidth="1"/>
    <col min="5634" max="5643" width="8.7109375" style="94" customWidth="1"/>
    <col min="5644" max="5888" width="10.42578125" style="94"/>
    <col min="5889" max="5889" width="5.42578125" style="94" customWidth="1"/>
    <col min="5890" max="5899" width="8.7109375" style="94" customWidth="1"/>
    <col min="5900" max="6144" width="10.42578125" style="94"/>
    <col min="6145" max="6145" width="5.42578125" style="94" customWidth="1"/>
    <col min="6146" max="6155" width="8.7109375" style="94" customWidth="1"/>
    <col min="6156" max="6400" width="10.42578125" style="94"/>
    <col min="6401" max="6401" width="5.42578125" style="94" customWidth="1"/>
    <col min="6402" max="6411" width="8.7109375" style="94" customWidth="1"/>
    <col min="6412" max="6656" width="10.42578125" style="94"/>
    <col min="6657" max="6657" width="5.42578125" style="94" customWidth="1"/>
    <col min="6658" max="6667" width="8.7109375" style="94" customWidth="1"/>
    <col min="6668" max="6912" width="10.42578125" style="94"/>
    <col min="6913" max="6913" width="5.42578125" style="94" customWidth="1"/>
    <col min="6914" max="6923" width="8.7109375" style="94" customWidth="1"/>
    <col min="6924" max="7168" width="10.42578125" style="94"/>
    <col min="7169" max="7169" width="5.42578125" style="94" customWidth="1"/>
    <col min="7170" max="7179" width="8.7109375" style="94" customWidth="1"/>
    <col min="7180" max="7424" width="10.42578125" style="94"/>
    <col min="7425" max="7425" width="5.42578125" style="94" customWidth="1"/>
    <col min="7426" max="7435" width="8.7109375" style="94" customWidth="1"/>
    <col min="7436" max="7680" width="10.42578125" style="94"/>
    <col min="7681" max="7681" width="5.42578125" style="94" customWidth="1"/>
    <col min="7682" max="7691" width="8.7109375" style="94" customWidth="1"/>
    <col min="7692" max="7936" width="10.42578125" style="94"/>
    <col min="7937" max="7937" width="5.42578125" style="94" customWidth="1"/>
    <col min="7938" max="7947" width="8.7109375" style="94" customWidth="1"/>
    <col min="7948" max="8192" width="10.42578125" style="94"/>
    <col min="8193" max="8193" width="5.42578125" style="94" customWidth="1"/>
    <col min="8194" max="8203" width="8.7109375" style="94" customWidth="1"/>
    <col min="8204" max="8448" width="10.42578125" style="94"/>
    <col min="8449" max="8449" width="5.42578125" style="94" customWidth="1"/>
    <col min="8450" max="8459" width="8.7109375" style="94" customWidth="1"/>
    <col min="8460" max="8704" width="10.42578125" style="94"/>
    <col min="8705" max="8705" width="5.42578125" style="94" customWidth="1"/>
    <col min="8706" max="8715" width="8.7109375" style="94" customWidth="1"/>
    <col min="8716" max="8960" width="10.42578125" style="94"/>
    <col min="8961" max="8961" width="5.42578125" style="94" customWidth="1"/>
    <col min="8962" max="8971" width="8.7109375" style="94" customWidth="1"/>
    <col min="8972" max="9216" width="10.42578125" style="94"/>
    <col min="9217" max="9217" width="5.42578125" style="94" customWidth="1"/>
    <col min="9218" max="9227" width="8.7109375" style="94" customWidth="1"/>
    <col min="9228" max="9472" width="10.42578125" style="94"/>
    <col min="9473" max="9473" width="5.42578125" style="94" customWidth="1"/>
    <col min="9474" max="9483" width="8.7109375" style="94" customWidth="1"/>
    <col min="9484" max="9728" width="10.42578125" style="94"/>
    <col min="9729" max="9729" width="5.42578125" style="94" customWidth="1"/>
    <col min="9730" max="9739" width="8.7109375" style="94" customWidth="1"/>
    <col min="9740" max="9984" width="10.42578125" style="94"/>
    <col min="9985" max="9985" width="5.42578125" style="94" customWidth="1"/>
    <col min="9986" max="9995" width="8.7109375" style="94" customWidth="1"/>
    <col min="9996" max="10240" width="10.42578125" style="94"/>
    <col min="10241" max="10241" width="5.42578125" style="94" customWidth="1"/>
    <col min="10242" max="10251" width="8.7109375" style="94" customWidth="1"/>
    <col min="10252" max="10496" width="10.42578125" style="94"/>
    <col min="10497" max="10497" width="5.42578125" style="94" customWidth="1"/>
    <col min="10498" max="10507" width="8.7109375" style="94" customWidth="1"/>
    <col min="10508" max="10752" width="10.42578125" style="94"/>
    <col min="10753" max="10753" width="5.42578125" style="94" customWidth="1"/>
    <col min="10754" max="10763" width="8.7109375" style="94" customWidth="1"/>
    <col min="10764" max="11008" width="10.42578125" style="94"/>
    <col min="11009" max="11009" width="5.42578125" style="94" customWidth="1"/>
    <col min="11010" max="11019" width="8.7109375" style="94" customWidth="1"/>
    <col min="11020" max="11264" width="10.42578125" style="94"/>
    <col min="11265" max="11265" width="5.42578125" style="94" customWidth="1"/>
    <col min="11266" max="11275" width="8.7109375" style="94" customWidth="1"/>
    <col min="11276" max="11520" width="10.42578125" style="94"/>
    <col min="11521" max="11521" width="5.42578125" style="94" customWidth="1"/>
    <col min="11522" max="11531" width="8.7109375" style="94" customWidth="1"/>
    <col min="11532" max="11776" width="10.42578125" style="94"/>
    <col min="11777" max="11777" width="5.42578125" style="94" customWidth="1"/>
    <col min="11778" max="11787" width="8.7109375" style="94" customWidth="1"/>
    <col min="11788" max="12032" width="10.42578125" style="94"/>
    <col min="12033" max="12033" width="5.42578125" style="94" customWidth="1"/>
    <col min="12034" max="12043" width="8.7109375" style="94" customWidth="1"/>
    <col min="12044" max="12288" width="10.42578125" style="94"/>
    <col min="12289" max="12289" width="5.42578125" style="94" customWidth="1"/>
    <col min="12290" max="12299" width="8.7109375" style="94" customWidth="1"/>
    <col min="12300" max="12544" width="10.42578125" style="94"/>
    <col min="12545" max="12545" width="5.42578125" style="94" customWidth="1"/>
    <col min="12546" max="12555" width="8.7109375" style="94" customWidth="1"/>
    <col min="12556" max="12800" width="10.42578125" style="94"/>
    <col min="12801" max="12801" width="5.42578125" style="94" customWidth="1"/>
    <col min="12802" max="12811" width="8.7109375" style="94" customWidth="1"/>
    <col min="12812" max="13056" width="10.42578125" style="94"/>
    <col min="13057" max="13057" width="5.42578125" style="94" customWidth="1"/>
    <col min="13058" max="13067" width="8.7109375" style="94" customWidth="1"/>
    <col min="13068" max="13312" width="10.42578125" style="94"/>
    <col min="13313" max="13313" width="5.42578125" style="94" customWidth="1"/>
    <col min="13314" max="13323" width="8.7109375" style="94" customWidth="1"/>
    <col min="13324" max="13568" width="10.42578125" style="94"/>
    <col min="13569" max="13569" width="5.42578125" style="94" customWidth="1"/>
    <col min="13570" max="13579" width="8.7109375" style="94" customWidth="1"/>
    <col min="13580" max="13824" width="10.42578125" style="94"/>
    <col min="13825" max="13825" width="5.42578125" style="94" customWidth="1"/>
    <col min="13826" max="13835" width="8.7109375" style="94" customWidth="1"/>
    <col min="13836" max="14080" width="10.42578125" style="94"/>
    <col min="14081" max="14081" width="5.42578125" style="94" customWidth="1"/>
    <col min="14082" max="14091" width="8.7109375" style="94" customWidth="1"/>
    <col min="14092" max="14336" width="10.42578125" style="94"/>
    <col min="14337" max="14337" width="5.42578125" style="94" customWidth="1"/>
    <col min="14338" max="14347" width="8.7109375" style="94" customWidth="1"/>
    <col min="14348" max="14592" width="10.42578125" style="94"/>
    <col min="14593" max="14593" width="5.42578125" style="94" customWidth="1"/>
    <col min="14594" max="14603" width="8.7109375" style="94" customWidth="1"/>
    <col min="14604" max="14848" width="10.42578125" style="94"/>
    <col min="14849" max="14849" width="5.42578125" style="94" customWidth="1"/>
    <col min="14850" max="14859" width="8.7109375" style="94" customWidth="1"/>
    <col min="14860" max="15104" width="10.42578125" style="94"/>
    <col min="15105" max="15105" width="5.42578125" style="94" customWidth="1"/>
    <col min="15106" max="15115" width="8.7109375" style="94" customWidth="1"/>
    <col min="15116" max="15360" width="10.42578125" style="94"/>
    <col min="15361" max="15361" width="5.42578125" style="94" customWidth="1"/>
    <col min="15362" max="15371" width="8.7109375" style="94" customWidth="1"/>
    <col min="15372" max="15616" width="10.42578125" style="94"/>
    <col min="15617" max="15617" width="5.42578125" style="94" customWidth="1"/>
    <col min="15618" max="15627" width="8.7109375" style="94" customWidth="1"/>
    <col min="15628" max="15872" width="10.42578125" style="94"/>
    <col min="15873" max="15873" width="5.42578125" style="94" customWidth="1"/>
    <col min="15874" max="15883" width="8.7109375" style="94" customWidth="1"/>
    <col min="15884" max="16128" width="10.42578125" style="94"/>
    <col min="16129" max="16129" width="5.42578125" style="94" customWidth="1"/>
    <col min="16130" max="16139" width="8.7109375" style="94" customWidth="1"/>
    <col min="16140" max="16384" width="10.42578125" style="94"/>
  </cols>
  <sheetData>
    <row r="3" spans="1:14" ht="14.25" customHeight="1">
      <c r="A3" s="92"/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4" ht="14.25" customHeight="1">
      <c r="A4" s="92"/>
      <c r="B4" s="155" t="s">
        <v>135</v>
      </c>
      <c r="C4" s="155"/>
      <c r="D4" s="155"/>
      <c r="E4" s="155"/>
      <c r="F4" s="155"/>
      <c r="G4" s="155"/>
      <c r="H4" s="155"/>
      <c r="I4" s="155"/>
      <c r="J4" s="155"/>
      <c r="K4" s="155"/>
    </row>
    <row r="5" spans="1:14" ht="14.25" customHeight="1">
      <c r="A5" s="92"/>
      <c r="B5" s="155"/>
      <c r="C5" s="155"/>
      <c r="D5" s="155"/>
      <c r="E5" s="155"/>
      <c r="F5" s="155"/>
      <c r="G5" s="155"/>
      <c r="H5" s="155"/>
      <c r="I5" s="155"/>
      <c r="J5" s="155"/>
      <c r="K5" s="155"/>
    </row>
    <row r="6" spans="1:14" ht="14.25" customHeight="1">
      <c r="A6" s="92"/>
    </row>
    <row r="7" spans="1:14" ht="14.25" customHeight="1">
      <c r="A7" s="92"/>
      <c r="B7" s="95" t="s">
        <v>74</v>
      </c>
      <c r="D7" s="156" t="s">
        <v>75</v>
      </c>
      <c r="E7" s="156"/>
      <c r="F7" s="156"/>
      <c r="G7" s="156"/>
      <c r="H7" s="156"/>
      <c r="I7" s="156"/>
      <c r="J7" s="156"/>
      <c r="K7" s="95"/>
      <c r="L7" s="95"/>
      <c r="M7" s="95"/>
      <c r="N7" s="95"/>
    </row>
    <row r="8" spans="1:14" ht="14.25" customHeight="1">
      <c r="A8" s="92"/>
      <c r="B8" s="95"/>
      <c r="C8" s="95"/>
      <c r="D8" s="156"/>
      <c r="E8" s="156"/>
      <c r="F8" s="156"/>
      <c r="G8" s="156"/>
      <c r="H8" s="156"/>
      <c r="I8" s="156"/>
      <c r="J8" s="156"/>
      <c r="K8" s="95"/>
      <c r="L8" s="95"/>
      <c r="M8" s="95"/>
      <c r="N8" s="95"/>
    </row>
    <row r="9" spans="1:14" ht="14.25" customHeight="1">
      <c r="A9" s="92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</row>
    <row r="10" spans="1:14" ht="14.25" customHeight="1">
      <c r="A10" s="92"/>
      <c r="B10" s="96"/>
      <c r="C10" s="95"/>
      <c r="D10" s="95"/>
      <c r="E10" s="95"/>
      <c r="F10" s="95"/>
      <c r="G10" s="96"/>
      <c r="H10" s="96"/>
      <c r="I10" s="96"/>
      <c r="J10" s="96"/>
      <c r="K10" s="96"/>
      <c r="L10" s="96"/>
      <c r="M10" s="96"/>
      <c r="N10" s="96"/>
    </row>
    <row r="11" spans="1:14" ht="14.25" customHeight="1">
      <c r="A11" s="92"/>
      <c r="B11" s="157" t="s">
        <v>76</v>
      </c>
      <c r="C11" s="157"/>
      <c r="D11" s="156" t="s">
        <v>81</v>
      </c>
      <c r="E11" s="156"/>
      <c r="F11" s="156"/>
      <c r="G11" s="156"/>
      <c r="H11" s="156"/>
      <c r="I11" s="156"/>
      <c r="J11" s="156"/>
      <c r="K11" s="156"/>
      <c r="L11" s="97"/>
      <c r="M11" s="97"/>
      <c r="N11" s="97"/>
    </row>
    <row r="12" spans="1:14" ht="14.25" customHeight="1" thickBot="1">
      <c r="A12" s="92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9"/>
      <c r="M12" s="99"/>
      <c r="N12" s="99"/>
    </row>
    <row r="13" spans="1:14" ht="14.25" customHeight="1">
      <c r="A13" s="92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100"/>
    </row>
    <row r="14" spans="1:14" ht="14.25" customHeight="1">
      <c r="A14" s="92"/>
      <c r="B14" s="92"/>
      <c r="C14" s="92"/>
      <c r="D14" s="92"/>
      <c r="E14" s="92"/>
      <c r="F14" s="92"/>
      <c r="G14" s="92"/>
      <c r="H14" s="92"/>
      <c r="I14" s="151"/>
      <c r="J14" s="151"/>
      <c r="K14" s="151"/>
      <c r="L14" s="100"/>
    </row>
    <row r="15" spans="1:14" ht="14.25" customHeight="1">
      <c r="A15" s="92"/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102"/>
      <c r="M15" s="101"/>
    </row>
    <row r="16" spans="1:14" ht="14.25" customHeight="1">
      <c r="A16" s="92"/>
      <c r="B16" s="92" t="s">
        <v>80</v>
      </c>
      <c r="C16" s="92"/>
      <c r="D16" s="92"/>
      <c r="E16" s="92"/>
      <c r="F16" s="92"/>
      <c r="G16" s="92"/>
      <c r="H16" s="92"/>
      <c r="I16" s="150">
        <f>OSVĚTLENÍ!E92</f>
        <v>0</v>
      </c>
      <c r="J16" s="150"/>
      <c r="K16" s="150"/>
      <c r="L16" s="100"/>
    </row>
    <row r="17" spans="1:14" ht="14.25" customHeight="1">
      <c r="A17" s="92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102"/>
      <c r="M17" s="101"/>
    </row>
    <row r="18" spans="1:14" ht="14.25" customHeight="1">
      <c r="A18" s="92"/>
      <c r="B18" s="92"/>
      <c r="C18" s="92"/>
      <c r="D18" s="92"/>
      <c r="E18" s="92"/>
      <c r="F18" s="92"/>
      <c r="G18" s="92"/>
      <c r="H18" s="92"/>
      <c r="I18" s="151"/>
      <c r="J18" s="151"/>
      <c r="K18" s="151"/>
      <c r="L18" s="100"/>
    </row>
    <row r="19" spans="1:14" ht="14.25" customHeight="1">
      <c r="A19" s="92"/>
      <c r="B19" s="92"/>
      <c r="C19" s="92"/>
      <c r="D19" s="92"/>
      <c r="E19" s="92"/>
      <c r="F19" s="92"/>
      <c r="G19" s="92"/>
      <c r="H19" s="92"/>
      <c r="I19" s="103"/>
      <c r="J19" s="103"/>
      <c r="K19" s="103"/>
      <c r="L19" s="100"/>
    </row>
    <row r="20" spans="1:14" ht="14.25" customHeight="1">
      <c r="A20" s="104"/>
      <c r="B20" s="105"/>
      <c r="C20" s="106"/>
      <c r="D20" s="106"/>
      <c r="E20" s="106"/>
      <c r="F20" s="106"/>
      <c r="G20" s="107"/>
      <c r="H20" s="107"/>
      <c r="I20" s="107"/>
      <c r="J20" s="108"/>
      <c r="K20" s="108"/>
      <c r="L20" s="109"/>
      <c r="M20" s="109"/>
      <c r="N20" s="109"/>
    </row>
    <row r="21" spans="1:14" ht="14.25" customHeight="1">
      <c r="A21" s="92"/>
      <c r="B21" s="152" t="s">
        <v>77</v>
      </c>
      <c r="C21" s="152"/>
      <c r="D21" s="152"/>
      <c r="E21" s="110"/>
      <c r="F21" s="110"/>
      <c r="G21" s="153"/>
      <c r="H21" s="153"/>
      <c r="I21" s="154">
        <f>SUM(I14:K19)</f>
        <v>0</v>
      </c>
      <c r="J21" s="154"/>
      <c r="K21" s="154"/>
      <c r="L21" s="147" t="s">
        <v>78</v>
      </c>
      <c r="M21" s="147"/>
      <c r="N21" s="100"/>
    </row>
    <row r="22" spans="1:14" ht="14.25" customHeight="1">
      <c r="A22" s="92"/>
      <c r="B22" s="110"/>
      <c r="C22" s="110"/>
      <c r="D22" s="110"/>
      <c r="E22" s="111"/>
      <c r="F22" s="111"/>
      <c r="G22" s="148"/>
      <c r="H22" s="148"/>
      <c r="I22" s="148"/>
      <c r="J22" s="149"/>
      <c r="K22" s="149"/>
      <c r="L22" s="100"/>
    </row>
    <row r="23" spans="1:14" ht="14.25" customHeight="1">
      <c r="A23" s="92"/>
      <c r="B23" s="144" t="s">
        <v>132</v>
      </c>
      <c r="C23" s="144"/>
      <c r="D23" s="144"/>
      <c r="E23" s="145"/>
      <c r="F23" s="141"/>
      <c r="G23" s="146"/>
      <c r="H23" s="146"/>
      <c r="I23" s="146"/>
      <c r="J23" s="142"/>
      <c r="K23" s="142"/>
      <c r="L23" s="100"/>
    </row>
    <row r="24" spans="1:14" ht="14.25" customHeight="1">
      <c r="A24" s="92"/>
      <c r="B24" s="144" t="s">
        <v>133</v>
      </c>
      <c r="C24" s="144"/>
      <c r="D24" s="144"/>
      <c r="E24" s="145"/>
      <c r="F24" s="141"/>
      <c r="G24" s="146"/>
      <c r="H24" s="146"/>
      <c r="I24" s="146"/>
      <c r="J24" s="142"/>
      <c r="K24" s="142"/>
      <c r="L24" s="100"/>
    </row>
    <row r="25" spans="1:14" ht="14.25" customHeight="1">
      <c r="A25" s="92"/>
      <c r="B25" s="140"/>
      <c r="C25" s="140"/>
      <c r="D25" s="140"/>
      <c r="E25" s="141"/>
      <c r="F25" s="141"/>
      <c r="G25" s="146"/>
      <c r="H25" s="146"/>
      <c r="I25" s="146"/>
      <c r="J25" s="142"/>
      <c r="K25" s="142"/>
      <c r="L25" s="100"/>
    </row>
    <row r="26" spans="1:14" ht="14.25" customHeight="1">
      <c r="A26" s="92"/>
      <c r="B26" s="144" t="s">
        <v>134</v>
      </c>
      <c r="C26" s="140"/>
      <c r="D26" s="140"/>
      <c r="E26" s="141"/>
      <c r="F26" s="141"/>
      <c r="G26" s="146"/>
      <c r="H26" s="146"/>
      <c r="I26" s="146"/>
      <c r="J26" s="142"/>
      <c r="K26" s="142"/>
      <c r="L26" s="100"/>
    </row>
    <row r="27" spans="1:14" ht="14.25" customHeight="1">
      <c r="A27" s="92"/>
      <c r="B27" s="93" t="s">
        <v>136</v>
      </c>
      <c r="C27" s="93"/>
      <c r="D27" s="93"/>
      <c r="E27" s="93"/>
      <c r="F27" s="93"/>
      <c r="G27" s="93"/>
      <c r="H27" s="93"/>
      <c r="I27" s="93"/>
      <c r="J27" s="93"/>
      <c r="K27" s="93"/>
    </row>
    <row r="28" spans="1:14" ht="14.25" customHeight="1">
      <c r="A28" s="92"/>
      <c r="B28" s="93"/>
      <c r="C28" s="93"/>
      <c r="D28" s="93"/>
      <c r="E28" s="93"/>
      <c r="F28" s="93"/>
      <c r="G28" s="93"/>
      <c r="H28" s="93"/>
      <c r="I28" s="93"/>
      <c r="J28" s="93"/>
      <c r="K28" s="93"/>
    </row>
    <row r="29" spans="1:14" ht="14.25" customHeight="1">
      <c r="A29" s="92"/>
      <c r="B29" s="112" t="s">
        <v>79</v>
      </c>
      <c r="C29" s="93"/>
      <c r="D29" s="93"/>
      <c r="E29" s="93"/>
      <c r="F29" s="93"/>
      <c r="G29" s="93"/>
      <c r="H29" s="93"/>
      <c r="I29" s="93"/>
      <c r="J29" s="93"/>
      <c r="K29" s="93"/>
    </row>
    <row r="30" spans="1:14" ht="14.25" customHeight="1">
      <c r="A30" s="92"/>
      <c r="C30" s="93"/>
      <c r="D30" s="93"/>
      <c r="E30" s="93"/>
      <c r="F30" s="93"/>
      <c r="G30" s="93"/>
      <c r="H30" s="93"/>
      <c r="I30" s="93"/>
      <c r="J30" s="93"/>
      <c r="K30" s="93"/>
    </row>
  </sheetData>
  <mergeCells count="13">
    <mergeCell ref="B21:D21"/>
    <mergeCell ref="G21:H21"/>
    <mergeCell ref="I21:K21"/>
    <mergeCell ref="B4:K5"/>
    <mergeCell ref="D7:J8"/>
    <mergeCell ref="B11:C11"/>
    <mergeCell ref="D11:K11"/>
    <mergeCell ref="I14:K14"/>
    <mergeCell ref="L21:M21"/>
    <mergeCell ref="G22:I22"/>
    <mergeCell ref="J22:K22"/>
    <mergeCell ref="I16:K16"/>
    <mergeCell ref="I18:K18"/>
  </mergeCells>
  <pageMargins left="0.27559055118110237" right="0.19685039370078741" top="0.78740157480314965" bottom="0.78740157480314965" header="0.31496062992125984" footer="0.31496062992125984"/>
  <pageSetup paperSize="9" scale="95" orientation="landscape" horizontalDpi="4294967292" r:id="rId1"/>
  <headerFooter alignWithMargins="0">
    <oddFooter>&amp;C&amp;P/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00"/>
  <sheetViews>
    <sheetView tabSelected="1" zoomScale="86" zoomScaleNormal="86" workbookViewId="0">
      <selection activeCell="C23" sqref="C23"/>
    </sheetView>
  </sheetViews>
  <sheetFormatPr defaultColWidth="2.140625" defaultRowHeight="15"/>
  <cols>
    <col min="1" max="1" width="14.7109375" style="138" customWidth="1"/>
    <col min="2" max="2" width="12.28515625" style="25" customWidth="1"/>
    <col min="3" max="3" width="65.140625" style="25" customWidth="1"/>
    <col min="4" max="4" width="9.140625" style="25" customWidth="1"/>
    <col min="5" max="5" width="12.140625" style="76" bestFit="1" customWidth="1"/>
    <col min="6" max="6" width="16.28515625" style="77" bestFit="1" customWidth="1"/>
    <col min="7" max="7" width="16.28515625" style="77" customWidth="1"/>
    <col min="8" max="9" width="17.7109375" style="25" customWidth="1"/>
    <col min="10" max="10" width="14.7109375" style="138" customWidth="1"/>
    <col min="11" max="92" width="15.7109375" style="27" customWidth="1"/>
    <col min="93" max="16384" width="2.140625" style="27"/>
  </cols>
  <sheetData>
    <row r="1" spans="1:10" ht="24" customHeight="1">
      <c r="B1" s="26"/>
      <c r="C1" s="158" t="s">
        <v>75</v>
      </c>
      <c r="D1" s="158"/>
      <c r="E1" s="158"/>
      <c r="F1" s="158"/>
      <c r="G1" s="158"/>
      <c r="H1" s="158"/>
      <c r="I1" s="159"/>
    </row>
    <row r="2" spans="1:10" ht="24" customHeight="1" thickBot="1">
      <c r="B2" s="131"/>
      <c r="C2" s="160"/>
      <c r="D2" s="160"/>
      <c r="E2" s="160"/>
      <c r="F2" s="160"/>
      <c r="G2" s="160"/>
      <c r="H2" s="160"/>
      <c r="I2" s="161"/>
    </row>
    <row r="3" spans="1:10" ht="15" customHeight="1">
      <c r="B3" s="162" t="s">
        <v>0</v>
      </c>
      <c r="C3" s="165" t="s">
        <v>1</v>
      </c>
      <c r="D3" s="165" t="s">
        <v>2</v>
      </c>
      <c r="E3" s="168" t="s">
        <v>3</v>
      </c>
      <c r="F3" s="171" t="s">
        <v>28</v>
      </c>
      <c r="G3" s="171" t="s">
        <v>29</v>
      </c>
      <c r="H3" s="182" t="s">
        <v>4</v>
      </c>
      <c r="I3" s="183"/>
    </row>
    <row r="4" spans="1:10">
      <c r="B4" s="163"/>
      <c r="C4" s="166"/>
      <c r="D4" s="166"/>
      <c r="E4" s="169"/>
      <c r="F4" s="172"/>
      <c r="G4" s="172"/>
      <c r="H4" s="166"/>
      <c r="I4" s="184"/>
    </row>
    <row r="5" spans="1:10" ht="15.75" thickBot="1">
      <c r="B5" s="164"/>
      <c r="C5" s="167"/>
      <c r="D5" s="167"/>
      <c r="E5" s="170"/>
      <c r="F5" s="173"/>
      <c r="G5" s="173"/>
      <c r="H5" s="28" t="s">
        <v>5</v>
      </c>
      <c r="I5" s="113" t="s">
        <v>6</v>
      </c>
    </row>
    <row r="6" spans="1:10" ht="15.75" thickBot="1">
      <c r="A6" s="138" t="s">
        <v>116</v>
      </c>
      <c r="B6" s="29"/>
      <c r="C6" s="30"/>
      <c r="D6" s="31"/>
      <c r="E6" s="32"/>
      <c r="F6" s="33"/>
      <c r="G6" s="33"/>
      <c r="H6" s="31"/>
      <c r="I6" s="114"/>
    </row>
    <row r="7" spans="1:10" s="40" customFormat="1">
      <c r="A7" s="138"/>
      <c r="B7" s="34"/>
      <c r="C7" s="35" t="s">
        <v>7</v>
      </c>
      <c r="D7" s="36"/>
      <c r="E7" s="37"/>
      <c r="F7" s="38"/>
      <c r="G7" s="38"/>
      <c r="H7" s="39"/>
      <c r="I7" s="115"/>
      <c r="J7" s="138"/>
    </row>
    <row r="8" spans="1:10" s="40" customFormat="1">
      <c r="A8" s="138" t="s">
        <v>85</v>
      </c>
      <c r="B8" s="41">
        <v>1</v>
      </c>
      <c r="C8" s="143" t="s">
        <v>137</v>
      </c>
      <c r="D8" s="2" t="s">
        <v>8</v>
      </c>
      <c r="E8" s="42">
        <v>46</v>
      </c>
      <c r="F8" s="22"/>
      <c r="G8" s="23"/>
      <c r="H8" s="43">
        <f>F8*E8</f>
        <v>0</v>
      </c>
      <c r="I8" s="116">
        <f>G10*E8</f>
        <v>0</v>
      </c>
      <c r="J8" s="138"/>
    </row>
    <row r="9" spans="1:10" s="40" customFormat="1">
      <c r="A9" s="138" t="s">
        <v>88</v>
      </c>
      <c r="B9" s="41">
        <f>B8+1</f>
        <v>2</v>
      </c>
      <c r="C9" s="143" t="s">
        <v>138</v>
      </c>
      <c r="D9" s="2" t="s">
        <v>8</v>
      </c>
      <c r="E9" s="42">
        <v>112</v>
      </c>
      <c r="F9" s="22"/>
      <c r="G9" s="23"/>
      <c r="H9" s="43">
        <f t="shared" ref="H9:H13" si="0">F9*E9</f>
        <v>0</v>
      </c>
      <c r="I9" s="116">
        <f t="shared" ref="I9:I13" si="1">G9*E9</f>
        <v>0</v>
      </c>
      <c r="J9" s="138"/>
    </row>
    <row r="10" spans="1:10" s="40" customFormat="1">
      <c r="A10" s="138" t="s">
        <v>85</v>
      </c>
      <c r="B10" s="41">
        <f>B9+1</f>
        <v>3</v>
      </c>
      <c r="C10" s="143" t="s">
        <v>139</v>
      </c>
      <c r="D10" s="2" t="s">
        <v>8</v>
      </c>
      <c r="E10" s="42">
        <v>610</v>
      </c>
      <c r="F10" s="22"/>
      <c r="G10" s="23"/>
      <c r="H10" s="43">
        <f t="shared" ref="H10:H11" si="2">F10*E10</f>
        <v>0</v>
      </c>
      <c r="I10" s="116">
        <f t="shared" si="1"/>
        <v>0</v>
      </c>
      <c r="J10" s="138"/>
    </row>
    <row r="11" spans="1:10" s="40" customFormat="1">
      <c r="A11" s="138" t="s">
        <v>89</v>
      </c>
      <c r="B11" s="41">
        <f t="shared" ref="B11:B26" si="3">B10+1</f>
        <v>4</v>
      </c>
      <c r="C11" s="143" t="s">
        <v>140</v>
      </c>
      <c r="D11" s="2" t="s">
        <v>8</v>
      </c>
      <c r="E11" s="42">
        <v>13</v>
      </c>
      <c r="F11" s="22"/>
      <c r="G11" s="23"/>
      <c r="H11" s="43">
        <f t="shared" si="2"/>
        <v>0</v>
      </c>
      <c r="I11" s="116">
        <f t="shared" ref="I11" si="4">G11*E11</f>
        <v>0</v>
      </c>
      <c r="J11" s="138"/>
    </row>
    <row r="12" spans="1:10" s="40" customFormat="1">
      <c r="A12" s="138" t="s">
        <v>89</v>
      </c>
      <c r="B12" s="41">
        <f t="shared" si="3"/>
        <v>5</v>
      </c>
      <c r="C12" s="143" t="s">
        <v>141</v>
      </c>
      <c r="D12" s="2" t="s">
        <v>8</v>
      </c>
      <c r="E12" s="42">
        <v>77</v>
      </c>
      <c r="F12" s="22"/>
      <c r="G12" s="23"/>
      <c r="H12" s="43">
        <f t="shared" si="0"/>
        <v>0</v>
      </c>
      <c r="I12" s="116">
        <f t="shared" si="1"/>
        <v>0</v>
      </c>
      <c r="J12" s="138"/>
    </row>
    <row r="13" spans="1:10" s="40" customFormat="1" ht="30">
      <c r="A13" s="138" t="s">
        <v>85</v>
      </c>
      <c r="B13" s="41">
        <f t="shared" si="3"/>
        <v>6</v>
      </c>
      <c r="C13" s="143" t="s">
        <v>142</v>
      </c>
      <c r="D13" s="2" t="s">
        <v>8</v>
      </c>
      <c r="E13" s="18">
        <v>17</v>
      </c>
      <c r="F13" s="22"/>
      <c r="G13" s="23"/>
      <c r="H13" s="43">
        <f t="shared" si="0"/>
        <v>0</v>
      </c>
      <c r="I13" s="116">
        <f t="shared" si="1"/>
        <v>0</v>
      </c>
      <c r="J13" s="138"/>
    </row>
    <row r="14" spans="1:10" s="40" customFormat="1" ht="30">
      <c r="A14" s="138" t="s">
        <v>90</v>
      </c>
      <c r="B14" s="41">
        <f t="shared" si="3"/>
        <v>7</v>
      </c>
      <c r="C14" s="143" t="s">
        <v>143</v>
      </c>
      <c r="D14" s="44" t="s">
        <v>8</v>
      </c>
      <c r="E14" s="18">
        <v>1</v>
      </c>
      <c r="F14" s="22"/>
      <c r="G14" s="23"/>
      <c r="H14" s="43">
        <f t="shared" ref="H14:H23" si="5">F14*E14</f>
        <v>0</v>
      </c>
      <c r="I14" s="116">
        <f t="shared" ref="I14:I23" si="6">G14*E14</f>
        <v>0</v>
      </c>
      <c r="J14" s="138"/>
    </row>
    <row r="15" spans="1:10" s="40" customFormat="1">
      <c r="A15" s="138" t="s">
        <v>91</v>
      </c>
      <c r="B15" s="41">
        <f t="shared" si="3"/>
        <v>8</v>
      </c>
      <c r="C15" s="143" t="s">
        <v>144</v>
      </c>
      <c r="D15" s="2" t="s">
        <v>8</v>
      </c>
      <c r="E15" s="18">
        <v>7</v>
      </c>
      <c r="F15" s="22"/>
      <c r="G15" s="23"/>
      <c r="H15" s="43">
        <f t="shared" si="5"/>
        <v>0</v>
      </c>
      <c r="I15" s="116">
        <f t="shared" si="6"/>
        <v>0</v>
      </c>
      <c r="J15" s="138"/>
    </row>
    <row r="16" spans="1:10" s="40" customFormat="1">
      <c r="A16" s="138" t="s">
        <v>92</v>
      </c>
      <c r="B16" s="41">
        <f t="shared" si="3"/>
        <v>9</v>
      </c>
      <c r="C16" s="143" t="s">
        <v>145</v>
      </c>
      <c r="D16" s="44" t="s">
        <v>8</v>
      </c>
      <c r="E16" s="18">
        <v>3</v>
      </c>
      <c r="F16" s="22"/>
      <c r="G16" s="23"/>
      <c r="H16" s="43">
        <f t="shared" si="5"/>
        <v>0</v>
      </c>
      <c r="I16" s="116">
        <f t="shared" si="6"/>
        <v>0</v>
      </c>
      <c r="J16" s="138"/>
    </row>
    <row r="17" spans="1:12" s="40" customFormat="1">
      <c r="A17" s="138"/>
      <c r="B17" s="41"/>
      <c r="C17" s="45"/>
      <c r="D17" s="44"/>
      <c r="E17" s="18"/>
      <c r="F17" s="23"/>
      <c r="G17" s="23"/>
      <c r="H17" s="43"/>
      <c r="I17" s="116"/>
      <c r="J17" s="138"/>
    </row>
    <row r="18" spans="1:12" s="40" customFormat="1" ht="30">
      <c r="A18" s="138" t="s">
        <v>93</v>
      </c>
      <c r="B18" s="41">
        <v>10</v>
      </c>
      <c r="C18" s="143" t="s">
        <v>128</v>
      </c>
      <c r="D18" s="2" t="s">
        <v>8</v>
      </c>
      <c r="E18" s="18">
        <v>43</v>
      </c>
      <c r="F18" s="24"/>
      <c r="G18" s="23"/>
      <c r="H18" s="43">
        <f t="shared" si="5"/>
        <v>0</v>
      </c>
      <c r="I18" s="116">
        <f t="shared" si="6"/>
        <v>0</v>
      </c>
      <c r="J18" s="138"/>
      <c r="K18" s="25"/>
      <c r="L18" s="134"/>
    </row>
    <row r="19" spans="1:12" s="40" customFormat="1" ht="30">
      <c r="A19" s="138" t="s">
        <v>93</v>
      </c>
      <c r="B19" s="41">
        <v>11</v>
      </c>
      <c r="C19" s="143" t="s">
        <v>129</v>
      </c>
      <c r="D19" s="2" t="s">
        <v>8</v>
      </c>
      <c r="E19" s="18">
        <v>16</v>
      </c>
      <c r="F19" s="24"/>
      <c r="G19" s="23"/>
      <c r="H19" s="43">
        <f t="shared" si="5"/>
        <v>0</v>
      </c>
      <c r="I19" s="116">
        <f t="shared" si="6"/>
        <v>0</v>
      </c>
      <c r="J19" s="138"/>
      <c r="K19" s="25"/>
      <c r="L19" s="134"/>
    </row>
    <row r="20" spans="1:12" s="40" customFormat="1" ht="30">
      <c r="A20" s="138" t="s">
        <v>93</v>
      </c>
      <c r="B20" s="41">
        <v>12</v>
      </c>
      <c r="C20" s="143" t="s">
        <v>130</v>
      </c>
      <c r="D20" s="2" t="s">
        <v>8</v>
      </c>
      <c r="E20" s="18">
        <v>1</v>
      </c>
      <c r="F20" s="22"/>
      <c r="G20" s="23"/>
      <c r="H20" s="43">
        <f t="shared" si="5"/>
        <v>0</v>
      </c>
      <c r="I20" s="116">
        <f t="shared" si="6"/>
        <v>0</v>
      </c>
      <c r="J20" s="138"/>
      <c r="K20" s="25"/>
      <c r="L20" s="134"/>
    </row>
    <row r="21" spans="1:12" s="40" customFormat="1" ht="30">
      <c r="A21" s="138" t="s">
        <v>93</v>
      </c>
      <c r="B21" s="41">
        <v>13</v>
      </c>
      <c r="C21" s="143" t="s">
        <v>131</v>
      </c>
      <c r="D21" s="2" t="s">
        <v>8</v>
      </c>
      <c r="E21" s="18">
        <v>5</v>
      </c>
      <c r="F21" s="22"/>
      <c r="G21" s="23"/>
      <c r="H21" s="43">
        <f t="shared" si="5"/>
        <v>0</v>
      </c>
      <c r="I21" s="116">
        <f t="shared" si="6"/>
        <v>0</v>
      </c>
      <c r="J21" s="138"/>
      <c r="K21" s="25"/>
      <c r="L21" s="134"/>
    </row>
    <row r="22" spans="1:12" s="40" customFormat="1">
      <c r="A22" s="138"/>
      <c r="B22" s="41"/>
      <c r="C22" s="20"/>
      <c r="D22" s="44"/>
      <c r="E22" s="18"/>
      <c r="F22" s="23"/>
      <c r="G22" s="23"/>
      <c r="H22" s="43"/>
      <c r="I22" s="116"/>
      <c r="J22" s="138"/>
      <c r="K22" s="134"/>
      <c r="L22" s="134"/>
    </row>
    <row r="23" spans="1:12" s="48" customFormat="1" ht="38.25">
      <c r="A23" s="138" t="s">
        <v>86</v>
      </c>
      <c r="B23" s="41">
        <v>14</v>
      </c>
      <c r="C23" s="46" t="s">
        <v>32</v>
      </c>
      <c r="D23" s="44" t="s">
        <v>11</v>
      </c>
      <c r="E23" s="19">
        <v>1780</v>
      </c>
      <c r="F23" s="47"/>
      <c r="G23" s="47"/>
      <c r="H23" s="43">
        <f t="shared" si="5"/>
        <v>0</v>
      </c>
      <c r="I23" s="116">
        <f t="shared" si="6"/>
        <v>0</v>
      </c>
      <c r="J23" s="138"/>
    </row>
    <row r="24" spans="1:12" s="40" customFormat="1">
      <c r="A24" s="138"/>
      <c r="B24" s="41">
        <f t="shared" si="3"/>
        <v>15</v>
      </c>
      <c r="C24" s="45" t="s">
        <v>63</v>
      </c>
      <c r="D24" s="49" t="s">
        <v>66</v>
      </c>
      <c r="E24" s="18">
        <v>655</v>
      </c>
      <c r="F24" s="23"/>
      <c r="G24" s="23"/>
      <c r="H24" s="43">
        <f t="shared" ref="H24:H26" si="7">F24*E24</f>
        <v>0</v>
      </c>
      <c r="I24" s="116">
        <f t="shared" ref="I24:I26" si="8">G24*E24</f>
        <v>0</v>
      </c>
      <c r="J24" s="138"/>
    </row>
    <row r="25" spans="1:12" s="40" customFormat="1">
      <c r="A25" s="138"/>
      <c r="B25" s="41">
        <f t="shared" si="3"/>
        <v>16</v>
      </c>
      <c r="C25" s="45" t="s">
        <v>70</v>
      </c>
      <c r="D25" s="49" t="s">
        <v>66</v>
      </c>
      <c r="E25" s="18">
        <v>957</v>
      </c>
      <c r="F25" s="23"/>
      <c r="G25" s="23"/>
      <c r="H25" s="43">
        <f t="shared" si="7"/>
        <v>0</v>
      </c>
      <c r="I25" s="116">
        <f t="shared" si="8"/>
        <v>0</v>
      </c>
      <c r="J25" s="138"/>
    </row>
    <row r="26" spans="1:12" s="40" customFormat="1">
      <c r="A26" s="138"/>
      <c r="B26" s="41">
        <f t="shared" si="3"/>
        <v>17</v>
      </c>
      <c r="C26" s="45" t="s">
        <v>65</v>
      </c>
      <c r="D26" s="49" t="s">
        <v>64</v>
      </c>
      <c r="E26" s="18">
        <v>3350</v>
      </c>
      <c r="F26" s="23"/>
      <c r="G26" s="23"/>
      <c r="H26" s="43">
        <f t="shared" si="7"/>
        <v>0</v>
      </c>
      <c r="I26" s="116">
        <f t="shared" si="8"/>
        <v>0</v>
      </c>
      <c r="J26" s="138"/>
    </row>
    <row r="27" spans="1:12" s="40" customFormat="1">
      <c r="A27" s="138"/>
      <c r="B27" s="50"/>
      <c r="C27" s="51" t="s">
        <v>10</v>
      </c>
      <c r="D27" s="2"/>
      <c r="E27" s="18"/>
      <c r="F27" s="52"/>
      <c r="G27" s="52"/>
      <c r="H27" s="53"/>
      <c r="I27" s="117"/>
      <c r="J27" s="138"/>
    </row>
    <row r="28" spans="1:12" s="40" customFormat="1">
      <c r="A28" s="138"/>
      <c r="B28" s="41">
        <f>B26+1</f>
        <v>18</v>
      </c>
      <c r="C28" s="1" t="s">
        <v>31</v>
      </c>
      <c r="D28" s="44" t="s">
        <v>8</v>
      </c>
      <c r="E28" s="18">
        <v>512</v>
      </c>
      <c r="F28" s="23"/>
      <c r="G28" s="23"/>
      <c r="H28" s="43">
        <f t="shared" ref="H28:H34" si="9">F28*E28</f>
        <v>0</v>
      </c>
      <c r="I28" s="116">
        <f t="shared" ref="I28:I34" si="10">G28*E28</f>
        <v>0</v>
      </c>
      <c r="J28" s="138"/>
    </row>
    <row r="29" spans="1:12" s="40" customFormat="1">
      <c r="A29" s="138"/>
      <c r="B29" s="41">
        <f>B28+1</f>
        <v>19</v>
      </c>
      <c r="C29" s="1" t="s">
        <v>67</v>
      </c>
      <c r="D29" s="2" t="s">
        <v>12</v>
      </c>
      <c r="E29" s="18">
        <v>4325</v>
      </c>
      <c r="F29" s="23"/>
      <c r="G29" s="23"/>
      <c r="H29" s="43">
        <f t="shared" si="9"/>
        <v>0</v>
      </c>
      <c r="I29" s="116">
        <f t="shared" si="10"/>
        <v>0</v>
      </c>
      <c r="J29" s="138"/>
    </row>
    <row r="30" spans="1:12" s="40" customFormat="1">
      <c r="A30" s="138"/>
      <c r="B30" s="41">
        <f t="shared" ref="B30:B35" si="11">B29+1</f>
        <v>20</v>
      </c>
      <c r="C30" s="1" t="s">
        <v>69</v>
      </c>
      <c r="D30" s="2" t="s">
        <v>66</v>
      </c>
      <c r="E30" s="18">
        <v>273</v>
      </c>
      <c r="F30" s="23"/>
      <c r="G30" s="23"/>
      <c r="H30" s="43">
        <f t="shared" si="9"/>
        <v>0</v>
      </c>
      <c r="I30" s="116">
        <f t="shared" si="10"/>
        <v>0</v>
      </c>
      <c r="J30" s="138"/>
    </row>
    <row r="31" spans="1:12" s="40" customFormat="1">
      <c r="A31" s="138"/>
      <c r="B31" s="41">
        <f t="shared" si="11"/>
        <v>21</v>
      </c>
      <c r="C31" s="46" t="s">
        <v>71</v>
      </c>
      <c r="D31" s="49" t="s">
        <v>13</v>
      </c>
      <c r="E31" s="19">
        <v>2750</v>
      </c>
      <c r="F31" s="47"/>
      <c r="G31" s="47"/>
      <c r="H31" s="43">
        <f t="shared" si="9"/>
        <v>0</v>
      </c>
      <c r="I31" s="116">
        <f t="shared" si="10"/>
        <v>0</v>
      </c>
      <c r="J31" s="138"/>
    </row>
    <row r="32" spans="1:12" s="40" customFormat="1">
      <c r="A32" s="138"/>
      <c r="B32" s="41">
        <f t="shared" si="11"/>
        <v>22</v>
      </c>
      <c r="C32" s="45" t="s">
        <v>63</v>
      </c>
      <c r="D32" s="49" t="s">
        <v>66</v>
      </c>
      <c r="E32" s="18">
        <v>263</v>
      </c>
      <c r="F32" s="23"/>
      <c r="G32" s="23"/>
      <c r="H32" s="43">
        <f t="shared" si="9"/>
        <v>0</v>
      </c>
      <c r="I32" s="116">
        <f t="shared" si="10"/>
        <v>0</v>
      </c>
      <c r="J32" s="138"/>
    </row>
    <row r="33" spans="1:10" s="40" customFormat="1">
      <c r="A33" s="138"/>
      <c r="B33" s="41">
        <f t="shared" si="11"/>
        <v>23</v>
      </c>
      <c r="C33" s="45" t="s">
        <v>70</v>
      </c>
      <c r="D33" s="49" t="s">
        <v>66</v>
      </c>
      <c r="E33" s="18">
        <v>573</v>
      </c>
      <c r="F33" s="23"/>
      <c r="G33" s="23"/>
      <c r="H33" s="43">
        <f t="shared" si="9"/>
        <v>0</v>
      </c>
      <c r="I33" s="116">
        <f t="shared" si="10"/>
        <v>0</v>
      </c>
      <c r="J33" s="138"/>
    </row>
    <row r="34" spans="1:10" s="40" customFormat="1">
      <c r="A34" s="138"/>
      <c r="B34" s="41">
        <f t="shared" si="11"/>
        <v>24</v>
      </c>
      <c r="C34" s="45" t="s">
        <v>65</v>
      </c>
      <c r="D34" s="49" t="s">
        <v>64</v>
      </c>
      <c r="E34" s="18">
        <v>3350</v>
      </c>
      <c r="F34" s="23"/>
      <c r="G34" s="23"/>
      <c r="H34" s="43">
        <f t="shared" si="9"/>
        <v>0</v>
      </c>
      <c r="I34" s="116">
        <f t="shared" si="10"/>
        <v>0</v>
      </c>
      <c r="J34" s="138"/>
    </row>
    <row r="35" spans="1:10" s="40" customFormat="1">
      <c r="A35" s="138"/>
      <c r="B35" s="41">
        <f t="shared" si="11"/>
        <v>25</v>
      </c>
      <c r="C35" s="1" t="s">
        <v>68</v>
      </c>
      <c r="D35" s="2" t="s">
        <v>66</v>
      </c>
      <c r="E35" s="18">
        <v>337</v>
      </c>
      <c r="F35" s="23"/>
      <c r="G35" s="23"/>
      <c r="H35" s="43">
        <f t="shared" ref="H35" si="12">F35*E35</f>
        <v>0</v>
      </c>
      <c r="I35" s="116">
        <f t="shared" ref="I35" si="13">G35*E35</f>
        <v>0</v>
      </c>
      <c r="J35" s="138"/>
    </row>
    <row r="36" spans="1:10" s="40" customFormat="1">
      <c r="A36" s="138"/>
      <c r="B36" s="50"/>
      <c r="C36" s="51" t="s">
        <v>33</v>
      </c>
      <c r="D36" s="2"/>
      <c r="E36" s="18"/>
      <c r="F36" s="23"/>
      <c r="G36" s="23"/>
      <c r="H36" s="43"/>
      <c r="I36" s="117"/>
      <c r="J36" s="138"/>
    </row>
    <row r="37" spans="1:10" s="40" customFormat="1">
      <c r="A37" s="138"/>
      <c r="B37" s="41">
        <f>B35+1</f>
        <v>26</v>
      </c>
      <c r="C37" s="1" t="s">
        <v>43</v>
      </c>
      <c r="D37" s="44" t="s">
        <v>8</v>
      </c>
      <c r="E37" s="18">
        <v>2460</v>
      </c>
      <c r="F37" s="23"/>
      <c r="G37" s="23"/>
      <c r="H37" s="43">
        <f t="shared" ref="H37:H51" si="14">F37*E37</f>
        <v>0</v>
      </c>
      <c r="I37" s="116">
        <f t="shared" ref="I37:I51" si="15">G37*E37</f>
        <v>0</v>
      </c>
      <c r="J37" s="138"/>
    </row>
    <row r="38" spans="1:10" s="40" customFormat="1">
      <c r="A38" s="138" t="s">
        <v>84</v>
      </c>
      <c r="B38" s="41">
        <f>B37+1</f>
        <v>27</v>
      </c>
      <c r="C38" s="1" t="s">
        <v>44</v>
      </c>
      <c r="D38" s="2" t="s">
        <v>11</v>
      </c>
      <c r="E38" s="18">
        <v>7190</v>
      </c>
      <c r="F38" s="23"/>
      <c r="G38" s="23"/>
      <c r="H38" s="43">
        <f t="shared" si="14"/>
        <v>0</v>
      </c>
      <c r="I38" s="116">
        <f t="shared" si="15"/>
        <v>0</v>
      </c>
      <c r="J38" s="138"/>
    </row>
    <row r="39" spans="1:10" s="40" customFormat="1">
      <c r="A39" s="138" t="s">
        <v>94</v>
      </c>
      <c r="B39" s="41">
        <f>B38+1</f>
        <v>28</v>
      </c>
      <c r="C39" s="1" t="s">
        <v>48</v>
      </c>
      <c r="D39" s="2" t="s">
        <v>11</v>
      </c>
      <c r="E39" s="54">
        <v>570</v>
      </c>
      <c r="F39" s="23"/>
      <c r="G39" s="23"/>
      <c r="H39" s="43">
        <f t="shared" si="14"/>
        <v>0</v>
      </c>
      <c r="I39" s="116">
        <f t="shared" si="15"/>
        <v>0</v>
      </c>
      <c r="J39" s="138"/>
    </row>
    <row r="40" spans="1:10" s="40" customFormat="1">
      <c r="A40" s="138" t="s">
        <v>95</v>
      </c>
      <c r="B40" s="41">
        <f t="shared" ref="B40:B52" si="16">B39+1</f>
        <v>29</v>
      </c>
      <c r="C40" s="1" t="s">
        <v>49</v>
      </c>
      <c r="D40" s="2" t="s">
        <v>11</v>
      </c>
      <c r="E40" s="54">
        <v>1785</v>
      </c>
      <c r="F40" s="23"/>
      <c r="G40" s="23"/>
      <c r="H40" s="43">
        <f t="shared" si="14"/>
        <v>0</v>
      </c>
      <c r="I40" s="116">
        <f t="shared" si="15"/>
        <v>0</v>
      </c>
      <c r="J40" s="138"/>
    </row>
    <row r="41" spans="1:10" s="40" customFormat="1">
      <c r="A41" s="138" t="s">
        <v>87</v>
      </c>
      <c r="B41" s="41">
        <f t="shared" si="16"/>
        <v>30</v>
      </c>
      <c r="C41" s="1" t="s">
        <v>55</v>
      </c>
      <c r="D41" s="2" t="s">
        <v>11</v>
      </c>
      <c r="E41" s="18">
        <v>730</v>
      </c>
      <c r="F41" s="23"/>
      <c r="G41" s="23"/>
      <c r="H41" s="43">
        <f t="shared" si="14"/>
        <v>0</v>
      </c>
      <c r="I41" s="116">
        <f t="shared" si="15"/>
        <v>0</v>
      </c>
      <c r="J41" s="138"/>
    </row>
    <row r="42" spans="1:10" s="40" customFormat="1">
      <c r="A42" s="138" t="s">
        <v>104</v>
      </c>
      <c r="B42" s="41">
        <f t="shared" si="16"/>
        <v>31</v>
      </c>
      <c r="C42" s="1" t="s">
        <v>56</v>
      </c>
      <c r="D42" s="2" t="s">
        <v>11</v>
      </c>
      <c r="E42" s="18">
        <v>50</v>
      </c>
      <c r="F42" s="23"/>
      <c r="G42" s="23"/>
      <c r="H42" s="43">
        <f t="shared" si="14"/>
        <v>0</v>
      </c>
      <c r="I42" s="116">
        <f t="shared" si="15"/>
        <v>0</v>
      </c>
      <c r="J42" s="138"/>
    </row>
    <row r="43" spans="1:10" s="40" customFormat="1">
      <c r="A43" s="138"/>
      <c r="B43" s="41">
        <f t="shared" si="16"/>
        <v>32</v>
      </c>
      <c r="C43" s="1" t="s">
        <v>61</v>
      </c>
      <c r="D43" s="2" t="s">
        <v>8</v>
      </c>
      <c r="E43" s="18">
        <v>327</v>
      </c>
      <c r="F43" s="23"/>
      <c r="G43" s="23"/>
      <c r="H43" s="43">
        <f t="shared" si="14"/>
        <v>0</v>
      </c>
      <c r="I43" s="116">
        <f t="shared" si="15"/>
        <v>0</v>
      </c>
      <c r="J43" s="138"/>
    </row>
    <row r="44" spans="1:10" s="40" customFormat="1">
      <c r="A44" s="138"/>
      <c r="B44" s="41">
        <f t="shared" si="16"/>
        <v>33</v>
      </c>
      <c r="C44" s="1" t="s">
        <v>62</v>
      </c>
      <c r="D44" s="44" t="s">
        <v>9</v>
      </c>
      <c r="E44" s="18">
        <v>1</v>
      </c>
      <c r="F44" s="23"/>
      <c r="G44" s="23"/>
      <c r="H44" s="43">
        <f t="shared" si="14"/>
        <v>0</v>
      </c>
      <c r="I44" s="116">
        <f t="shared" si="15"/>
        <v>0</v>
      </c>
      <c r="J44" s="138"/>
    </row>
    <row r="45" spans="1:10" s="40" customFormat="1">
      <c r="A45" s="138"/>
      <c r="B45" s="41">
        <f t="shared" si="16"/>
        <v>34</v>
      </c>
      <c r="C45" s="1" t="s">
        <v>38</v>
      </c>
      <c r="D45" s="44" t="s">
        <v>8</v>
      </c>
      <c r="E45" s="18">
        <v>5330</v>
      </c>
      <c r="F45" s="23"/>
      <c r="G45" s="23"/>
      <c r="H45" s="43">
        <f t="shared" si="14"/>
        <v>0</v>
      </c>
      <c r="I45" s="116">
        <f t="shared" si="15"/>
        <v>0</v>
      </c>
      <c r="J45" s="138"/>
    </row>
    <row r="46" spans="1:10" s="40" customFormat="1">
      <c r="A46" s="138"/>
      <c r="B46" s="41">
        <f t="shared" si="16"/>
        <v>35</v>
      </c>
      <c r="C46" s="1" t="s">
        <v>37</v>
      </c>
      <c r="D46" s="44" t="s">
        <v>8</v>
      </c>
      <c r="E46" s="18">
        <v>57</v>
      </c>
      <c r="F46" s="23"/>
      <c r="G46" s="23"/>
      <c r="H46" s="43">
        <f t="shared" si="14"/>
        <v>0</v>
      </c>
      <c r="I46" s="116">
        <f t="shared" si="15"/>
        <v>0</v>
      </c>
      <c r="J46" s="138"/>
    </row>
    <row r="47" spans="1:10" s="40" customFormat="1">
      <c r="A47" s="138" t="s">
        <v>105</v>
      </c>
      <c r="B47" s="41">
        <f t="shared" si="16"/>
        <v>36</v>
      </c>
      <c r="C47" s="1" t="s">
        <v>58</v>
      </c>
      <c r="D47" s="2" t="s">
        <v>8</v>
      </c>
      <c r="E47" s="18">
        <v>25</v>
      </c>
      <c r="F47" s="23"/>
      <c r="G47" s="23"/>
      <c r="H47" s="43">
        <f t="shared" si="14"/>
        <v>0</v>
      </c>
      <c r="I47" s="116">
        <f t="shared" si="15"/>
        <v>0</v>
      </c>
      <c r="J47" s="138"/>
    </row>
    <row r="48" spans="1:10" s="40" customFormat="1">
      <c r="A48" s="138"/>
      <c r="B48" s="41">
        <f t="shared" si="16"/>
        <v>37</v>
      </c>
      <c r="C48" s="1" t="s">
        <v>59</v>
      </c>
      <c r="D48" s="2" t="s">
        <v>12</v>
      </c>
      <c r="E48" s="18">
        <v>233</v>
      </c>
      <c r="F48" s="23"/>
      <c r="G48" s="23"/>
      <c r="H48" s="43">
        <f t="shared" si="14"/>
        <v>0</v>
      </c>
      <c r="I48" s="116">
        <f t="shared" si="15"/>
        <v>0</v>
      </c>
      <c r="J48" s="138"/>
    </row>
    <row r="49" spans="1:13" s="40" customFormat="1">
      <c r="A49" s="138" t="s">
        <v>106</v>
      </c>
      <c r="B49" s="41">
        <f t="shared" si="16"/>
        <v>38</v>
      </c>
      <c r="C49" s="1" t="s">
        <v>60</v>
      </c>
      <c r="D49" s="2" t="s">
        <v>13</v>
      </c>
      <c r="E49" s="18">
        <v>13.7</v>
      </c>
      <c r="F49" s="23"/>
      <c r="G49" s="23"/>
      <c r="H49" s="43">
        <f t="shared" si="14"/>
        <v>0</v>
      </c>
      <c r="I49" s="116">
        <f t="shared" si="15"/>
        <v>0</v>
      </c>
      <c r="J49" s="138"/>
      <c r="L49" s="133"/>
    </row>
    <row r="50" spans="1:13" s="40" customFormat="1">
      <c r="A50" s="138" t="s">
        <v>105</v>
      </c>
      <c r="B50" s="41">
        <f t="shared" si="16"/>
        <v>39</v>
      </c>
      <c r="C50" s="1" t="s">
        <v>35</v>
      </c>
      <c r="D50" s="44" t="s">
        <v>8</v>
      </c>
      <c r="E50" s="18">
        <v>230</v>
      </c>
      <c r="F50" s="23"/>
      <c r="G50" s="23"/>
      <c r="H50" s="43">
        <f t="shared" si="14"/>
        <v>0</v>
      </c>
      <c r="I50" s="116">
        <f t="shared" si="15"/>
        <v>0</v>
      </c>
      <c r="J50" s="138"/>
    </row>
    <row r="51" spans="1:13" s="40" customFormat="1">
      <c r="A51" s="137" t="s">
        <v>107</v>
      </c>
      <c r="B51" s="41">
        <f t="shared" si="16"/>
        <v>40</v>
      </c>
      <c r="C51" s="45" t="s">
        <v>50</v>
      </c>
      <c r="D51" s="44" t="s">
        <v>8</v>
      </c>
      <c r="E51" s="18">
        <v>970</v>
      </c>
      <c r="F51" s="23"/>
      <c r="G51" s="23"/>
      <c r="H51" s="43">
        <f t="shared" si="14"/>
        <v>0</v>
      </c>
      <c r="I51" s="116">
        <f t="shared" si="15"/>
        <v>0</v>
      </c>
      <c r="J51" s="137"/>
      <c r="K51" s="48"/>
      <c r="L51" s="48"/>
      <c r="M51" s="134"/>
    </row>
    <row r="52" spans="1:13" s="40" customFormat="1" ht="14.25" customHeight="1">
      <c r="A52" s="138" t="s">
        <v>82</v>
      </c>
      <c r="B52" s="41">
        <f t="shared" si="16"/>
        <v>41</v>
      </c>
      <c r="C52" s="55" t="s">
        <v>117</v>
      </c>
      <c r="D52" s="44" t="s">
        <v>8</v>
      </c>
      <c r="E52" s="18">
        <v>36</v>
      </c>
      <c r="F52" s="21"/>
      <c r="G52" s="21"/>
      <c r="H52" s="43">
        <f t="shared" ref="H52:H64" si="17">F52*E52</f>
        <v>0</v>
      </c>
      <c r="I52" s="116">
        <f t="shared" ref="I52:I64" si="18">G52*E52</f>
        <v>0</v>
      </c>
      <c r="J52" s="138"/>
      <c r="M52" s="135"/>
    </row>
    <row r="53" spans="1:13" s="40" customFormat="1" ht="14.25" customHeight="1">
      <c r="A53" s="138" t="s">
        <v>96</v>
      </c>
      <c r="B53" s="41">
        <f>B52+1</f>
        <v>42</v>
      </c>
      <c r="C53" s="55" t="s">
        <v>118</v>
      </c>
      <c r="D53" s="44" t="s">
        <v>8</v>
      </c>
      <c r="E53" s="18">
        <v>11</v>
      </c>
      <c r="F53" s="22"/>
      <c r="G53" s="21"/>
      <c r="H53" s="43">
        <f t="shared" si="17"/>
        <v>0</v>
      </c>
      <c r="I53" s="116">
        <f t="shared" si="18"/>
        <v>0</v>
      </c>
      <c r="J53" s="138"/>
      <c r="M53" s="135"/>
    </row>
    <row r="54" spans="1:13" s="40" customFormat="1" ht="14.25" customHeight="1">
      <c r="A54" s="138" t="s">
        <v>97</v>
      </c>
      <c r="B54" s="41">
        <f>B53+1</f>
        <v>43</v>
      </c>
      <c r="C54" s="55" t="s">
        <v>119</v>
      </c>
      <c r="D54" s="44" t="s">
        <v>8</v>
      </c>
      <c r="E54" s="18">
        <v>1</v>
      </c>
      <c r="F54" s="22"/>
      <c r="G54" s="21"/>
      <c r="H54" s="43">
        <f t="shared" si="17"/>
        <v>0</v>
      </c>
      <c r="I54" s="116">
        <f t="shared" si="18"/>
        <v>0</v>
      </c>
      <c r="J54" s="138"/>
      <c r="M54" s="135"/>
    </row>
    <row r="55" spans="1:13" s="40" customFormat="1" ht="14.25" customHeight="1">
      <c r="A55" s="138" t="s">
        <v>98</v>
      </c>
      <c r="B55" s="41">
        <f>B54+1</f>
        <v>44</v>
      </c>
      <c r="C55" s="56" t="s">
        <v>120</v>
      </c>
      <c r="D55" s="44" t="s">
        <v>8</v>
      </c>
      <c r="E55" s="18">
        <v>17</v>
      </c>
      <c r="F55" s="21"/>
      <c r="G55" s="21"/>
      <c r="H55" s="43">
        <f t="shared" si="17"/>
        <v>0</v>
      </c>
      <c r="I55" s="116">
        <f t="shared" si="18"/>
        <v>0</v>
      </c>
      <c r="J55" s="138"/>
      <c r="M55" s="135"/>
    </row>
    <row r="56" spans="1:13" s="40" customFormat="1" ht="14.25" customHeight="1">
      <c r="A56" s="138"/>
      <c r="B56" s="41"/>
      <c r="C56" s="57"/>
      <c r="D56" s="44"/>
      <c r="E56" s="18"/>
      <c r="F56" s="21"/>
      <c r="G56" s="21"/>
      <c r="H56" s="43"/>
      <c r="I56" s="116"/>
      <c r="J56" s="138"/>
      <c r="M56" s="135"/>
    </row>
    <row r="57" spans="1:13" s="40" customFormat="1" ht="14.25" customHeight="1">
      <c r="A57" s="138" t="s">
        <v>99</v>
      </c>
      <c r="B57" s="41">
        <f>B55+1</f>
        <v>45</v>
      </c>
      <c r="C57" s="58" t="s">
        <v>123</v>
      </c>
      <c r="D57" s="44" t="s">
        <v>8</v>
      </c>
      <c r="E57" s="18">
        <v>71</v>
      </c>
      <c r="F57" s="21"/>
      <c r="G57" s="21"/>
      <c r="H57" s="43">
        <f t="shared" si="17"/>
        <v>0</v>
      </c>
      <c r="I57" s="116">
        <f t="shared" si="18"/>
        <v>0</v>
      </c>
      <c r="J57" s="138"/>
      <c r="M57" s="135"/>
    </row>
    <row r="58" spans="1:13" s="40" customFormat="1" ht="14.25" customHeight="1">
      <c r="A58" s="138" t="s">
        <v>100</v>
      </c>
      <c r="B58" s="41">
        <f>B57+1</f>
        <v>46</v>
      </c>
      <c r="C58" s="58" t="s">
        <v>125</v>
      </c>
      <c r="D58" s="44" t="s">
        <v>8</v>
      </c>
      <c r="E58" s="18">
        <v>26</v>
      </c>
      <c r="F58" s="21"/>
      <c r="G58" s="21"/>
      <c r="H58" s="43">
        <f t="shared" si="17"/>
        <v>0</v>
      </c>
      <c r="I58" s="116">
        <f t="shared" si="18"/>
        <v>0</v>
      </c>
      <c r="J58" s="138"/>
      <c r="M58" s="135"/>
    </row>
    <row r="59" spans="1:13" s="40" customFormat="1" ht="14.25" customHeight="1">
      <c r="A59" s="138" t="s">
        <v>101</v>
      </c>
      <c r="B59" s="41">
        <f>B58+1</f>
        <v>47</v>
      </c>
      <c r="C59" s="58" t="s">
        <v>124</v>
      </c>
      <c r="D59" s="44" t="s">
        <v>8</v>
      </c>
      <c r="E59" s="18">
        <v>19</v>
      </c>
      <c r="F59" s="21"/>
      <c r="G59" s="21"/>
      <c r="H59" s="43">
        <f t="shared" si="17"/>
        <v>0</v>
      </c>
      <c r="I59" s="116">
        <f t="shared" si="18"/>
        <v>0</v>
      </c>
      <c r="J59" s="138"/>
      <c r="M59" s="135"/>
    </row>
    <row r="60" spans="1:13" s="40" customFormat="1" ht="14.25" customHeight="1">
      <c r="A60" s="138" t="s">
        <v>102</v>
      </c>
      <c r="B60" s="41">
        <f>B59+1</f>
        <v>48</v>
      </c>
      <c r="C60" s="58" t="s">
        <v>126</v>
      </c>
      <c r="D60" s="44" t="s">
        <v>8</v>
      </c>
      <c r="E60" s="18">
        <v>4</v>
      </c>
      <c r="F60" s="21"/>
      <c r="G60" s="21"/>
      <c r="H60" s="43">
        <f t="shared" ref="H60:H61" si="19">F60*E60</f>
        <v>0</v>
      </c>
      <c r="I60" s="116">
        <f t="shared" ref="I60:I61" si="20">G60*E60</f>
        <v>0</v>
      </c>
      <c r="J60" s="138"/>
      <c r="M60" s="135"/>
    </row>
    <row r="61" spans="1:13" s="40" customFormat="1" ht="14.25" customHeight="1">
      <c r="A61" s="138" t="s">
        <v>99</v>
      </c>
      <c r="B61" s="41">
        <f>B60+1</f>
        <v>49</v>
      </c>
      <c r="C61" s="58" t="s">
        <v>127</v>
      </c>
      <c r="D61" s="44" t="s">
        <v>8</v>
      </c>
      <c r="E61" s="18">
        <v>53</v>
      </c>
      <c r="F61" s="21"/>
      <c r="G61" s="21"/>
      <c r="H61" s="43">
        <f t="shared" si="19"/>
        <v>0</v>
      </c>
      <c r="I61" s="116">
        <f t="shared" si="20"/>
        <v>0</v>
      </c>
      <c r="J61" s="138"/>
      <c r="M61" s="135"/>
    </row>
    <row r="62" spans="1:13" s="40" customFormat="1" ht="14.25" customHeight="1">
      <c r="A62" s="138"/>
      <c r="B62" s="41"/>
      <c r="C62" s="118"/>
      <c r="D62" s="44"/>
      <c r="E62" s="18"/>
      <c r="F62" s="21"/>
      <c r="G62" s="21"/>
      <c r="H62" s="43"/>
      <c r="I62" s="116"/>
      <c r="J62" s="138"/>
      <c r="M62" s="135"/>
    </row>
    <row r="63" spans="1:13" s="40" customFormat="1">
      <c r="A63" s="138" t="s">
        <v>103</v>
      </c>
      <c r="B63" s="41">
        <f>B61+1</f>
        <v>50</v>
      </c>
      <c r="C63" s="20" t="s">
        <v>121</v>
      </c>
      <c r="D63" s="44" t="s">
        <v>8</v>
      </c>
      <c r="E63" s="18">
        <v>1</v>
      </c>
      <c r="F63" s="23"/>
      <c r="G63" s="23"/>
      <c r="H63" s="43">
        <f t="shared" si="17"/>
        <v>0</v>
      </c>
      <c r="I63" s="116">
        <f t="shared" si="18"/>
        <v>0</v>
      </c>
      <c r="J63" s="138"/>
      <c r="M63" s="136"/>
    </row>
    <row r="64" spans="1:13" s="40" customFormat="1">
      <c r="A64" s="138"/>
      <c r="B64" s="41">
        <f>B63+1</f>
        <v>51</v>
      </c>
      <c r="C64" s="20" t="s">
        <v>122</v>
      </c>
      <c r="D64" s="44" t="s">
        <v>8</v>
      </c>
      <c r="E64" s="18">
        <v>12</v>
      </c>
      <c r="F64" s="23"/>
      <c r="G64" s="23"/>
      <c r="H64" s="43">
        <f t="shared" si="17"/>
        <v>0</v>
      </c>
      <c r="I64" s="116">
        <f t="shared" si="18"/>
        <v>0</v>
      </c>
      <c r="J64" s="138"/>
      <c r="M64" s="136"/>
    </row>
    <row r="65" spans="1:13" s="40" customFormat="1">
      <c r="A65" s="138"/>
      <c r="B65" s="41"/>
      <c r="C65" s="45"/>
      <c r="D65" s="44"/>
      <c r="E65" s="18"/>
      <c r="F65" s="23"/>
      <c r="G65" s="23"/>
      <c r="H65" s="43"/>
      <c r="I65" s="116"/>
      <c r="J65" s="138"/>
      <c r="M65" s="134"/>
    </row>
    <row r="66" spans="1:13" s="40" customFormat="1">
      <c r="A66" s="138" t="s">
        <v>108</v>
      </c>
      <c r="B66" s="41">
        <f>B64+1</f>
        <v>52</v>
      </c>
      <c r="C66" s="1" t="s">
        <v>46</v>
      </c>
      <c r="D66" s="44" t="s">
        <v>8</v>
      </c>
      <c r="E66" s="54">
        <v>77</v>
      </c>
      <c r="F66" s="23"/>
      <c r="G66" s="23"/>
      <c r="H66" s="43">
        <f t="shared" ref="H66:H79" si="21">F66*E66</f>
        <v>0</v>
      </c>
      <c r="I66" s="116">
        <f t="shared" ref="I66:I79" si="22">G66*E66</f>
        <v>0</v>
      </c>
      <c r="J66" s="138"/>
    </row>
    <row r="67" spans="1:13" s="40" customFormat="1">
      <c r="A67" s="138" t="s">
        <v>105</v>
      </c>
      <c r="B67" s="41">
        <f t="shared" ref="B67:B74" si="23">B66+1</f>
        <v>53</v>
      </c>
      <c r="C67" s="1" t="s">
        <v>36</v>
      </c>
      <c r="D67" s="44" t="s">
        <v>8</v>
      </c>
      <c r="E67" s="18">
        <v>74</v>
      </c>
      <c r="F67" s="23"/>
      <c r="G67" s="23"/>
      <c r="H67" s="43">
        <f t="shared" si="21"/>
        <v>0</v>
      </c>
      <c r="I67" s="116">
        <f t="shared" si="22"/>
        <v>0</v>
      </c>
      <c r="J67" s="138"/>
    </row>
    <row r="68" spans="1:13" s="40" customFormat="1">
      <c r="A68" s="139" t="s">
        <v>109</v>
      </c>
      <c r="B68" s="41">
        <f t="shared" si="23"/>
        <v>54</v>
      </c>
      <c r="C68" s="1" t="s">
        <v>52</v>
      </c>
      <c r="D68" s="44" t="s">
        <v>8</v>
      </c>
      <c r="E68" s="18">
        <v>4850</v>
      </c>
      <c r="F68" s="23"/>
      <c r="G68" s="23"/>
      <c r="H68" s="43">
        <f t="shared" si="21"/>
        <v>0</v>
      </c>
      <c r="I68" s="116">
        <f t="shared" si="22"/>
        <v>0</v>
      </c>
      <c r="J68" s="139"/>
    </row>
    <row r="69" spans="1:13" s="40" customFormat="1">
      <c r="A69" s="139" t="s">
        <v>109</v>
      </c>
      <c r="B69" s="41">
        <f t="shared" si="23"/>
        <v>55</v>
      </c>
      <c r="C69" s="1" t="s">
        <v>51</v>
      </c>
      <c r="D69" s="44" t="s">
        <v>8</v>
      </c>
      <c r="E69" s="18">
        <v>1580</v>
      </c>
      <c r="F69" s="23"/>
      <c r="G69" s="23"/>
      <c r="H69" s="43">
        <f t="shared" si="21"/>
        <v>0</v>
      </c>
      <c r="I69" s="116">
        <f t="shared" si="22"/>
        <v>0</v>
      </c>
      <c r="J69" s="139"/>
    </row>
    <row r="70" spans="1:13" s="40" customFormat="1">
      <c r="A70" s="138" t="s">
        <v>105</v>
      </c>
      <c r="B70" s="41">
        <f t="shared" si="23"/>
        <v>56</v>
      </c>
      <c r="C70" s="1" t="s">
        <v>34</v>
      </c>
      <c r="D70" s="44" t="s">
        <v>8</v>
      </c>
      <c r="E70" s="18">
        <v>57</v>
      </c>
      <c r="F70" s="23"/>
      <c r="G70" s="23"/>
      <c r="H70" s="43">
        <f t="shared" si="21"/>
        <v>0</v>
      </c>
      <c r="I70" s="116">
        <f t="shared" si="22"/>
        <v>0</v>
      </c>
      <c r="J70" s="138"/>
    </row>
    <row r="71" spans="1:13" s="40" customFormat="1">
      <c r="A71" s="138" t="s">
        <v>105</v>
      </c>
      <c r="B71" s="41">
        <f t="shared" si="23"/>
        <v>57</v>
      </c>
      <c r="C71" s="1" t="s">
        <v>57</v>
      </c>
      <c r="D71" s="2" t="s">
        <v>8</v>
      </c>
      <c r="E71" s="18">
        <v>15</v>
      </c>
      <c r="F71" s="23"/>
      <c r="G71" s="23"/>
      <c r="H71" s="43">
        <f t="shared" si="21"/>
        <v>0</v>
      </c>
      <c r="I71" s="116">
        <f t="shared" si="22"/>
        <v>0</v>
      </c>
      <c r="J71" s="138"/>
    </row>
    <row r="72" spans="1:13" s="40" customFormat="1">
      <c r="A72" s="138" t="s">
        <v>84</v>
      </c>
      <c r="B72" s="41">
        <f t="shared" si="23"/>
        <v>58</v>
      </c>
      <c r="C72" s="1" t="s">
        <v>39</v>
      </c>
      <c r="D72" s="2" t="s">
        <v>11</v>
      </c>
      <c r="E72" s="18">
        <v>950</v>
      </c>
      <c r="F72" s="23"/>
      <c r="G72" s="23"/>
      <c r="H72" s="43">
        <f t="shared" si="21"/>
        <v>0</v>
      </c>
      <c r="I72" s="116">
        <f t="shared" si="22"/>
        <v>0</v>
      </c>
      <c r="J72" s="138"/>
    </row>
    <row r="73" spans="1:13" s="40" customFormat="1">
      <c r="A73" s="137" t="s">
        <v>83</v>
      </c>
      <c r="B73" s="41">
        <f t="shared" si="23"/>
        <v>59</v>
      </c>
      <c r="C73" s="1" t="s">
        <v>45</v>
      </c>
      <c r="D73" s="2" t="s">
        <v>11</v>
      </c>
      <c r="E73" s="54">
        <v>950</v>
      </c>
      <c r="F73" s="23"/>
      <c r="G73" s="23"/>
      <c r="H73" s="43">
        <f t="shared" si="21"/>
        <v>0</v>
      </c>
      <c r="I73" s="116">
        <f t="shared" si="22"/>
        <v>0</v>
      </c>
      <c r="J73" s="137"/>
    </row>
    <row r="74" spans="1:13" s="40" customFormat="1">
      <c r="A74" s="138" t="s">
        <v>111</v>
      </c>
      <c r="B74" s="41">
        <f t="shared" si="23"/>
        <v>60</v>
      </c>
      <c r="C74" s="1" t="s">
        <v>53</v>
      </c>
      <c r="D74" s="44" t="s">
        <v>8</v>
      </c>
      <c r="E74" s="18">
        <v>75</v>
      </c>
      <c r="F74" s="23"/>
      <c r="G74" s="23"/>
      <c r="H74" s="43">
        <f t="shared" si="21"/>
        <v>0</v>
      </c>
      <c r="I74" s="116">
        <f t="shared" si="22"/>
        <v>0</v>
      </c>
      <c r="J74" s="138"/>
    </row>
    <row r="75" spans="1:13" s="40" customFormat="1">
      <c r="A75" s="138" t="s">
        <v>112</v>
      </c>
      <c r="B75" s="41">
        <f t="shared" ref="B75" si="24">B74+1</f>
        <v>61</v>
      </c>
      <c r="C75" s="1" t="s">
        <v>41</v>
      </c>
      <c r="D75" s="44" t="s">
        <v>8</v>
      </c>
      <c r="E75" s="18">
        <v>1750</v>
      </c>
      <c r="F75" s="23"/>
      <c r="G75" s="23"/>
      <c r="H75" s="43">
        <f t="shared" si="21"/>
        <v>0</v>
      </c>
      <c r="I75" s="116">
        <f t="shared" si="22"/>
        <v>0</v>
      </c>
      <c r="J75" s="138"/>
    </row>
    <row r="76" spans="1:13" s="40" customFormat="1">
      <c r="A76" s="138" t="s">
        <v>113</v>
      </c>
      <c r="B76" s="41">
        <f>B75+1</f>
        <v>62</v>
      </c>
      <c r="C76" s="1" t="s">
        <v>40</v>
      </c>
      <c r="D76" s="44" t="s">
        <v>8</v>
      </c>
      <c r="E76" s="18">
        <v>1430</v>
      </c>
      <c r="F76" s="23"/>
      <c r="G76" s="23"/>
      <c r="H76" s="43">
        <f t="shared" si="21"/>
        <v>0</v>
      </c>
      <c r="I76" s="116">
        <f t="shared" si="22"/>
        <v>0</v>
      </c>
      <c r="J76" s="138"/>
    </row>
    <row r="77" spans="1:13" s="40" customFormat="1">
      <c r="A77" s="138" t="s">
        <v>114</v>
      </c>
      <c r="B77" s="41">
        <f t="shared" ref="B77:B87" si="25">B76+1</f>
        <v>63</v>
      </c>
      <c r="C77" s="1" t="s">
        <v>42</v>
      </c>
      <c r="D77" s="44" t="s">
        <v>8</v>
      </c>
      <c r="E77" s="18">
        <v>57</v>
      </c>
      <c r="F77" s="23"/>
      <c r="G77" s="23"/>
      <c r="H77" s="43">
        <f t="shared" si="21"/>
        <v>0</v>
      </c>
      <c r="I77" s="116">
        <f t="shared" si="22"/>
        <v>0</v>
      </c>
      <c r="J77" s="138"/>
    </row>
    <row r="78" spans="1:13" s="40" customFormat="1">
      <c r="A78" s="138" t="s">
        <v>115</v>
      </c>
      <c r="B78" s="2">
        <f t="shared" si="25"/>
        <v>64</v>
      </c>
      <c r="C78" s="1" t="s">
        <v>54</v>
      </c>
      <c r="D78" s="44" t="s">
        <v>8</v>
      </c>
      <c r="E78" s="18">
        <v>25</v>
      </c>
      <c r="F78" s="23"/>
      <c r="G78" s="23"/>
      <c r="H78" s="43">
        <f t="shared" si="21"/>
        <v>0</v>
      </c>
      <c r="I78" s="116">
        <f t="shared" si="22"/>
        <v>0</v>
      </c>
      <c r="J78" s="138"/>
    </row>
    <row r="79" spans="1:13" s="40" customFormat="1">
      <c r="A79" s="139" t="s">
        <v>110</v>
      </c>
      <c r="B79" s="2">
        <f t="shared" si="25"/>
        <v>65</v>
      </c>
      <c r="C79" s="1" t="s">
        <v>47</v>
      </c>
      <c r="D79" s="2" t="s">
        <v>11</v>
      </c>
      <c r="E79" s="54">
        <v>550</v>
      </c>
      <c r="F79" s="23"/>
      <c r="G79" s="23"/>
      <c r="H79" s="43">
        <f t="shared" si="21"/>
        <v>0</v>
      </c>
      <c r="I79" s="116">
        <f t="shared" si="22"/>
        <v>0</v>
      </c>
      <c r="J79" s="139"/>
    </row>
    <row r="80" spans="1:13" s="40" customFormat="1">
      <c r="A80" s="138"/>
      <c r="B80" s="2">
        <f t="shared" si="25"/>
        <v>66</v>
      </c>
      <c r="C80" s="51" t="s">
        <v>14</v>
      </c>
      <c r="D80" s="2"/>
      <c r="E80" s="18"/>
      <c r="F80" s="23"/>
      <c r="G80" s="23"/>
      <c r="H80" s="59"/>
      <c r="I80" s="117"/>
      <c r="J80" s="138"/>
    </row>
    <row r="81" spans="1:10" s="40" customFormat="1">
      <c r="A81" s="138"/>
      <c r="B81" s="2">
        <f t="shared" si="25"/>
        <v>67</v>
      </c>
      <c r="C81" s="3" t="s">
        <v>73</v>
      </c>
      <c r="D81" s="49" t="s">
        <v>72</v>
      </c>
      <c r="E81" s="42">
        <v>5</v>
      </c>
      <c r="F81" s="23"/>
      <c r="G81" s="23"/>
      <c r="H81" s="43">
        <f t="shared" ref="H81" si="26">F81*E81</f>
        <v>0</v>
      </c>
      <c r="I81" s="116">
        <f t="shared" ref="I81" si="27">G81*E81</f>
        <v>0</v>
      </c>
      <c r="J81" s="138"/>
    </row>
    <row r="82" spans="1:10" s="40" customFormat="1">
      <c r="A82" s="138"/>
      <c r="B82" s="2">
        <f t="shared" si="25"/>
        <v>68</v>
      </c>
      <c r="C82" s="3" t="s">
        <v>15</v>
      </c>
      <c r="D82" s="49" t="s">
        <v>72</v>
      </c>
      <c r="E82" s="42">
        <v>1</v>
      </c>
      <c r="F82" s="23"/>
      <c r="G82" s="23"/>
      <c r="H82" s="43">
        <f t="shared" ref="H82:H87" si="28">F82*E82</f>
        <v>0</v>
      </c>
      <c r="I82" s="116">
        <f t="shared" ref="I82:I87" si="29">G82*E82</f>
        <v>0</v>
      </c>
      <c r="J82" s="138"/>
    </row>
    <row r="83" spans="1:10" s="40" customFormat="1">
      <c r="A83" s="138"/>
      <c r="B83" s="2">
        <f t="shared" si="25"/>
        <v>69</v>
      </c>
      <c r="C83" s="3" t="s">
        <v>16</v>
      </c>
      <c r="D83" s="49" t="s">
        <v>72</v>
      </c>
      <c r="E83" s="42">
        <v>1</v>
      </c>
      <c r="F83" s="23"/>
      <c r="G83" s="23"/>
      <c r="H83" s="43">
        <f t="shared" si="28"/>
        <v>0</v>
      </c>
      <c r="I83" s="116">
        <f t="shared" si="29"/>
        <v>0</v>
      </c>
      <c r="J83" s="138"/>
    </row>
    <row r="84" spans="1:10" s="40" customFormat="1">
      <c r="A84" s="138"/>
      <c r="B84" s="2">
        <f t="shared" si="25"/>
        <v>70</v>
      </c>
      <c r="C84" s="3" t="s">
        <v>17</v>
      </c>
      <c r="D84" s="49" t="s">
        <v>72</v>
      </c>
      <c r="E84" s="42">
        <v>1</v>
      </c>
      <c r="F84" s="23"/>
      <c r="G84" s="23"/>
      <c r="H84" s="43">
        <f t="shared" si="28"/>
        <v>0</v>
      </c>
      <c r="I84" s="116">
        <f t="shared" si="29"/>
        <v>0</v>
      </c>
      <c r="J84" s="138"/>
    </row>
    <row r="85" spans="1:10" s="40" customFormat="1">
      <c r="A85" s="138"/>
      <c r="B85" s="2">
        <f t="shared" si="25"/>
        <v>71</v>
      </c>
      <c r="C85" s="3" t="s">
        <v>18</v>
      </c>
      <c r="D85" s="49" t="s">
        <v>72</v>
      </c>
      <c r="E85" s="42">
        <v>1</v>
      </c>
      <c r="F85" s="23"/>
      <c r="G85" s="23"/>
      <c r="H85" s="43">
        <f t="shared" si="28"/>
        <v>0</v>
      </c>
      <c r="I85" s="116">
        <f t="shared" si="29"/>
        <v>0</v>
      </c>
      <c r="J85" s="138"/>
    </row>
    <row r="86" spans="1:10" s="40" customFormat="1">
      <c r="A86" s="138"/>
      <c r="B86" s="2">
        <f t="shared" si="25"/>
        <v>72</v>
      </c>
      <c r="C86" s="3" t="s">
        <v>30</v>
      </c>
      <c r="D86" s="49" t="s">
        <v>72</v>
      </c>
      <c r="E86" s="42">
        <v>1</v>
      </c>
      <c r="F86" s="23"/>
      <c r="G86" s="23"/>
      <c r="H86" s="43">
        <f t="shared" si="28"/>
        <v>0</v>
      </c>
      <c r="I86" s="116">
        <f t="shared" si="29"/>
        <v>0</v>
      </c>
      <c r="J86" s="138"/>
    </row>
    <row r="87" spans="1:10" s="40" customFormat="1" ht="15.75" thickBot="1">
      <c r="A87" s="138"/>
      <c r="B87" s="132">
        <f t="shared" si="25"/>
        <v>73</v>
      </c>
      <c r="C87" s="17" t="s">
        <v>19</v>
      </c>
      <c r="D87" s="60" t="s">
        <v>72</v>
      </c>
      <c r="E87" s="61">
        <v>1</v>
      </c>
      <c r="F87" s="62"/>
      <c r="G87" s="62"/>
      <c r="H87" s="63">
        <f t="shared" si="28"/>
        <v>0</v>
      </c>
      <c r="I87" s="119">
        <f t="shared" si="29"/>
        <v>0</v>
      </c>
      <c r="J87" s="138"/>
    </row>
    <row r="88" spans="1:10" ht="23.25" customHeight="1" thickBot="1">
      <c r="B88" s="64" t="s">
        <v>20</v>
      </c>
      <c r="C88" s="65"/>
      <c r="D88" s="66"/>
      <c r="E88" s="67"/>
      <c r="F88" s="68"/>
      <c r="G88" s="68"/>
      <c r="H88" s="69"/>
      <c r="I88" s="120"/>
    </row>
    <row r="89" spans="1:10" ht="15.75">
      <c r="B89" s="4" t="s">
        <v>6</v>
      </c>
      <c r="C89" s="5"/>
      <c r="D89" s="70"/>
      <c r="E89" s="185">
        <f>SUM(I8:I79)</f>
        <v>0</v>
      </c>
      <c r="F89" s="186"/>
      <c r="G89" s="186"/>
      <c r="H89" s="187"/>
      <c r="I89" s="121"/>
    </row>
    <row r="90" spans="1:10" ht="15.75">
      <c r="B90" s="6" t="s">
        <v>21</v>
      </c>
      <c r="C90" s="7"/>
      <c r="D90" s="71"/>
      <c r="E90" s="188">
        <f>SUM(H8:H79)</f>
        <v>0</v>
      </c>
      <c r="F90" s="189"/>
      <c r="G90" s="189"/>
      <c r="H90" s="190"/>
      <c r="I90" s="122"/>
    </row>
    <row r="91" spans="1:10" ht="16.5" thickBot="1">
      <c r="B91" s="8" t="s">
        <v>22</v>
      </c>
      <c r="C91" s="9"/>
      <c r="D91" s="72"/>
      <c r="E91" s="191">
        <f>SUM(H81:I87)</f>
        <v>0</v>
      </c>
      <c r="F91" s="192"/>
      <c r="G91" s="192"/>
      <c r="H91" s="193"/>
      <c r="I91" s="123"/>
    </row>
    <row r="92" spans="1:10" ht="20.25" thickTop="1" thickBot="1">
      <c r="B92" s="10" t="s">
        <v>23</v>
      </c>
      <c r="C92" s="11"/>
      <c r="D92" s="73"/>
      <c r="E92" s="194">
        <f>SUM(E89:H91)</f>
        <v>0</v>
      </c>
      <c r="F92" s="195"/>
      <c r="G92" s="195"/>
      <c r="H92" s="196"/>
      <c r="I92" s="124"/>
    </row>
    <row r="93" spans="1:10">
      <c r="B93" s="12" t="s">
        <v>24</v>
      </c>
      <c r="C93" s="13"/>
      <c r="D93" s="74"/>
      <c r="E93" s="174">
        <f>E92*0.21</f>
        <v>0</v>
      </c>
      <c r="F93" s="175"/>
      <c r="G93" s="175"/>
      <c r="H93" s="176"/>
      <c r="I93" s="122"/>
    </row>
    <row r="94" spans="1:10" ht="15.75" thickBot="1">
      <c r="B94" s="14" t="s">
        <v>25</v>
      </c>
      <c r="C94" s="15"/>
      <c r="D94" s="75"/>
      <c r="E94" s="177">
        <f>SUM(E92:H93)</f>
        <v>0</v>
      </c>
      <c r="F94" s="178"/>
      <c r="G94" s="178"/>
      <c r="H94" s="179"/>
      <c r="I94" s="125"/>
    </row>
    <row r="95" spans="1:10" ht="15.75" thickBot="1">
      <c r="B95" s="126"/>
      <c r="I95" s="127"/>
    </row>
    <row r="96" spans="1:10">
      <c r="B96" s="78"/>
      <c r="C96" s="79" t="s">
        <v>26</v>
      </c>
      <c r="D96" s="80"/>
      <c r="E96" s="81"/>
      <c r="F96" s="82"/>
      <c r="G96" s="82"/>
      <c r="H96" s="83"/>
      <c r="I96" s="128">
        <f>SUM(I97:I98)</f>
        <v>0</v>
      </c>
    </row>
    <row r="97" spans="2:9">
      <c r="B97" s="84"/>
      <c r="C97" s="1"/>
      <c r="D97" s="2"/>
      <c r="E97" s="18"/>
      <c r="F97" s="85"/>
      <c r="G97" s="85"/>
      <c r="H97" s="86"/>
      <c r="I97" s="129"/>
    </row>
    <row r="98" spans="2:9">
      <c r="B98" s="84"/>
      <c r="C98" s="1"/>
      <c r="D98" s="2"/>
      <c r="E98" s="18"/>
      <c r="F98" s="85"/>
      <c r="G98" s="85"/>
      <c r="H98" s="86"/>
      <c r="I98" s="129"/>
    </row>
    <row r="99" spans="2:9">
      <c r="B99" s="87"/>
      <c r="C99" s="88"/>
      <c r="D99" s="88"/>
      <c r="E99" s="89"/>
      <c r="F99" s="90"/>
      <c r="G99" s="90"/>
      <c r="H99" s="88"/>
      <c r="I99" s="130"/>
    </row>
    <row r="100" spans="2:9" ht="18.75" customHeight="1" thickBot="1">
      <c r="B100" s="16" t="s">
        <v>27</v>
      </c>
      <c r="C100" s="91"/>
      <c r="D100" s="91"/>
      <c r="E100" s="180">
        <f>SUM(E92+I96)</f>
        <v>0</v>
      </c>
      <c r="F100" s="180"/>
      <c r="G100" s="180"/>
      <c r="H100" s="180"/>
      <c r="I100" s="181"/>
    </row>
  </sheetData>
  <sortState ref="C29:I57">
    <sortCondition ref="C29:C57"/>
  </sortState>
  <mergeCells count="15">
    <mergeCell ref="E93:H93"/>
    <mergeCell ref="E94:H94"/>
    <mergeCell ref="E100:I100"/>
    <mergeCell ref="G3:G5"/>
    <mergeCell ref="H3:I4"/>
    <mergeCell ref="E89:H89"/>
    <mergeCell ref="E90:H90"/>
    <mergeCell ref="E91:H91"/>
    <mergeCell ref="E92:H92"/>
    <mergeCell ref="C1:I2"/>
    <mergeCell ref="B3:B5"/>
    <mergeCell ref="C3:C5"/>
    <mergeCell ref="D3:D5"/>
    <mergeCell ref="E3:E5"/>
    <mergeCell ref="F3:F5"/>
  </mergeCells>
  <pageMargins left="0.23622047244094491" right="0.23622047244094491" top="0.74803149606299213" bottom="0.74803149606299213" header="0.31496062992125984" footer="0.31496062992125984"/>
  <pageSetup paperSize="9" scale="8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OSVĚTLENÍ</vt:lpstr>
      <vt:lpstr>OSVĚTLENÍ!Názvy_tisku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ŠILINGER</dc:creator>
  <cp:lastModifiedBy>Varhoľ Filip</cp:lastModifiedBy>
  <cp:lastPrinted>2017-11-23T12:42:42Z</cp:lastPrinted>
  <dcterms:created xsi:type="dcterms:W3CDTF">2015-10-01T06:55:50Z</dcterms:created>
  <dcterms:modified xsi:type="dcterms:W3CDTF">2018-05-16T20:21:17Z</dcterms:modified>
</cp:coreProperties>
</file>